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0" windowWidth="15576" windowHeight="8136" tabRatio="891" firstSheet="1" activeTab="1"/>
  </bookViews>
  <sheets>
    <sheet name="Général" sheetId="1" r:id="rId1"/>
    <sheet name="Sous-disciplines" sheetId="11" r:id="rId2"/>
    <sheet name="Equipe enseignante" sheetId="2" r:id="rId3"/>
    <sheet name="Pratiques collectives" sheetId="3" r:id="rId4"/>
    <sheet name="Projets pour élèves" sheetId="4" r:id="rId5"/>
    <sheet name="Education artistique et cult" sheetId="5" r:id="rId6"/>
    <sheet name="Données générales structures" sheetId="7" state="hidden" r:id="rId7"/>
    <sheet name="Structures" sheetId="9" state="hidden" r:id="rId8"/>
    <sheet name="SousDisciplines" sheetId="12" state="hidden" r:id="rId9"/>
    <sheet name="Ensembles amateurs" sheetId="6" r:id="rId10"/>
    <sheet name="Compilation" sheetId="8" state="hidden" r:id="rId11"/>
    <sheet name="Listes" sheetId="10" state="hidden" r:id="rId12"/>
    <sheet name="Feuil1" sheetId="13" r:id="rId13"/>
  </sheets>
  <definedNames>
    <definedName name="_xlnm._FilterDatabase" localSheetId="10" hidden="1">Compilation!$A$1:$BT$1</definedName>
    <definedName name="Cirque">SousDisciplines!$F$1</definedName>
    <definedName name="Colonne1">Listes!$A$75:$A$78</definedName>
    <definedName name="Danse">SousDisciplines!$D$1:$D$9</definedName>
    <definedName name="Genre">SousDisciplines!$A$1:$A$4</definedName>
    <definedName name="Musique">SousDisciplines!$C$1:$C$73</definedName>
    <definedName name="Projets_pour_élèves">Listes!$A$82:$A$85</definedName>
    <definedName name="Statut_juridique">Listes!$A$76:$A$78</definedName>
    <definedName name="Theatre">SousDisciplines!$E$1:$E$4</definedName>
  </definedNames>
  <calcPr calcId="145621"/>
</workbook>
</file>

<file path=xl/calcChain.xml><?xml version="1.0" encoding="utf-8"?>
<calcChain xmlns="http://schemas.openxmlformats.org/spreadsheetml/2006/main">
  <c r="BT2" i="8" l="1"/>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A2" i="8"/>
  <c r="J3" i="6" s="1"/>
  <c r="B2" i="8"/>
  <c r="C2" i="8"/>
  <c r="D2" i="8"/>
  <c r="E2" i="8"/>
  <c r="F2" i="8"/>
  <c r="G2" i="8"/>
  <c r="H2" i="8"/>
  <c r="I2" i="8"/>
  <c r="J2" i="8"/>
  <c r="K2" i="8"/>
  <c r="L2" i="8"/>
  <c r="M2" i="8"/>
  <c r="N2" i="8"/>
  <c r="O2" i="8"/>
  <c r="P2" i="8"/>
  <c r="Q2" i="8"/>
  <c r="I2" i="2" l="1"/>
  <c r="E3" i="4"/>
  <c r="I3" i="5"/>
  <c r="D3" i="3"/>
  <c r="E3" i="11"/>
</calcChain>
</file>

<file path=xl/sharedStrings.xml><?xml version="1.0" encoding="utf-8"?>
<sst xmlns="http://schemas.openxmlformats.org/spreadsheetml/2006/main" count="1437" uniqueCount="1132">
  <si>
    <t>Remarques éventuelles (colonne C uniquement)</t>
  </si>
  <si>
    <t>Nom de la structure</t>
  </si>
  <si>
    <t>Statut</t>
  </si>
  <si>
    <t>Classement</t>
  </si>
  <si>
    <t>Modalités tarifaires</t>
  </si>
  <si>
    <t xml:space="preserve">Application du QF </t>
  </si>
  <si>
    <t>Tarif différencié en fonction de l'origine géographique du public</t>
  </si>
  <si>
    <t>Tarif le plus bas pour une inscription à un cursus complet*</t>
  </si>
  <si>
    <t>Tarif le plus haut pour une inscription à un cursus complet*</t>
  </si>
  <si>
    <t>Tarif moyen proposé pour une inscription à un cursus complet*</t>
  </si>
  <si>
    <t>Tarif moyen perçu pour une inscription à un cursus complet*</t>
  </si>
  <si>
    <t>*Dans toute la gamme de tarifs (QF ou non, habitants, extérieurs, cycles, adultes, enfants…) pour une inscription à un cursus complet</t>
  </si>
  <si>
    <t>Offre pédagogique d'enseignement spécialisé</t>
  </si>
  <si>
    <t>Projet d'établissement valide</t>
  </si>
  <si>
    <t xml:space="preserve">Nombre hebdomadaire global d'heures de cours d'enseignement spécialisé </t>
  </si>
  <si>
    <t>Nombre hebdomadaire d'heures de cours de musique</t>
  </si>
  <si>
    <t>Nombre hebdomadaire d'heures de cours de danse</t>
  </si>
  <si>
    <t>Nombre hebdomadaire d'heures de cours de théâtre</t>
  </si>
  <si>
    <t>Nombre hebdomadaire d'heures par sous-discipline</t>
  </si>
  <si>
    <t>Ressources Humaines</t>
  </si>
  <si>
    <t>Temps travail hebdomadaire rémunéré affecté à la direction</t>
  </si>
  <si>
    <t>Temps travail hebdomadaire rémunéré affecté à l'administration</t>
  </si>
  <si>
    <t>Temps travail hebdomadaire rémunéré affecté à la technique</t>
  </si>
  <si>
    <t>Temps travail hebdomadaire bénévole estimé</t>
  </si>
  <si>
    <t>Mise en place d'un plan de formation</t>
  </si>
  <si>
    <t>Elèves inscrits (hors actions d'éducation artistique)</t>
  </si>
  <si>
    <t>Nombre total d'élèves inscrits dans l'établissement</t>
  </si>
  <si>
    <t>Nombre d'élèves inscrits en musique</t>
  </si>
  <si>
    <t>Nombre d'élèves inscrits en danse</t>
  </si>
  <si>
    <t>Nombre d'élèves inscrits en théâtre</t>
  </si>
  <si>
    <t>Nombre d'élèves par sous-discipline</t>
  </si>
  <si>
    <t>Nombre d'élèves en cursus complet (pratique dominante+FM+pratique collective)</t>
  </si>
  <si>
    <t>Nombre d'élèves en cursus adapté (musiques actuelles…)</t>
  </si>
  <si>
    <t>Nombre d'élèves hors cycle</t>
  </si>
  <si>
    <t>Nombre d'élèves en pré-cycle (éveil, initiation)</t>
  </si>
  <si>
    <t>Nombre d'élèves en cycle 1 instrument-danse-théâtre</t>
  </si>
  <si>
    <t>Nombre d'élèves en cycle 2 instrument-danse-théâtre</t>
  </si>
  <si>
    <t>Nombre d'élèves en cycle 3 amateur instrument- danse-théâtre</t>
  </si>
  <si>
    <t>Nombre d'élèves en cycle 3 diplômant instrument-danse-théâtre</t>
  </si>
  <si>
    <t>Nombre d'élèves en cycle pré-professionnel (CEPI…) instrument-danse-théâtre</t>
  </si>
  <si>
    <t>Nombre d'élèves en cycle 1 FM</t>
  </si>
  <si>
    <t>Nombre d'élèves en cycle 2 FM</t>
  </si>
  <si>
    <t>Nombre d'élèves en cycle 3 FM</t>
  </si>
  <si>
    <t>Nombre d'élèves inscrits en situation de handicap</t>
  </si>
  <si>
    <t>Nombre d'élèves en classe à horaires aménagées 1er degré Primaire</t>
  </si>
  <si>
    <t>Nombre d'élèves en classe à horaires aménagées 2d degré Collège</t>
  </si>
  <si>
    <t>Nombre d'élèves en classe à horaires aménagées 2d degré Lycée</t>
  </si>
  <si>
    <t>Nombre d'élèves 0-6 ans</t>
  </si>
  <si>
    <t>Nombre d'élèves adultes</t>
  </si>
  <si>
    <t>Productions (2015-2016)</t>
  </si>
  <si>
    <t>Nombre de concerts et spectacles proposés par les élèves/et ou profs / et ou artistes extérieurs dans et hors les murs</t>
  </si>
  <si>
    <t>Estimation nombre public aux concerts et spectacles dans et hors les murs</t>
  </si>
  <si>
    <t>Réseau-Partenariat</t>
  </si>
  <si>
    <t>Travaillez-vous régulièrement avec un/des autres écoles de musique ou conservatoires?</t>
  </si>
  <si>
    <t>Travaillez-vous régulièrement avec des équipements culturels?</t>
  </si>
  <si>
    <t>Sexe</t>
  </si>
  <si>
    <t>Discipline enseignée (dominante)</t>
  </si>
  <si>
    <t>Temps de travail hebdomadaire</t>
  </si>
  <si>
    <t>Statut si titulaire fonction publique territoriale</t>
  </si>
  <si>
    <t>Statut si contractuel</t>
  </si>
  <si>
    <t>Diplôme</t>
  </si>
  <si>
    <t>Identifiant structure à répéter</t>
  </si>
  <si>
    <t>A masquer</t>
  </si>
  <si>
    <t>Nom de l'ensemble</t>
  </si>
  <si>
    <t>Nombre d'inscrits</t>
  </si>
  <si>
    <t>Nombre d'heures par an</t>
  </si>
  <si>
    <t>Structure</t>
  </si>
  <si>
    <t>Nombre d'élèves touchés</t>
  </si>
  <si>
    <t>Nom de l'action (EX Orchestre à l'école, ateliers danse…)</t>
  </si>
  <si>
    <t>Modalité d'intervention</t>
  </si>
  <si>
    <t>Diplôme de l'intervenant</t>
  </si>
  <si>
    <t>Public touché</t>
  </si>
  <si>
    <t>Nombre personnes touchées par an</t>
  </si>
  <si>
    <t>Nombre d'heures d'intervention par an</t>
  </si>
  <si>
    <t>Nombre de restitutions proposées</t>
  </si>
  <si>
    <t>Lien de l'établissement avec des ensembles d'amateurs (groupes autonomes adolescents ou adultes)</t>
  </si>
  <si>
    <t>Nom de l'ensemble/groupe</t>
  </si>
  <si>
    <t>Type d'ensemble/groupe</t>
  </si>
  <si>
    <t>Convention</t>
  </si>
  <si>
    <t>Encadrement par un professeur de l'établissement</t>
  </si>
  <si>
    <t>Si oui, nombre d'heures d'encadrement hebdomadaires</t>
  </si>
  <si>
    <t>Nombre de membres de l'ensemble/groupe</t>
  </si>
  <si>
    <t xml:space="preserve">Nom </t>
  </si>
  <si>
    <t>IDENTIFIANT</t>
  </si>
  <si>
    <t>Code INSEE</t>
  </si>
  <si>
    <t>ADRESSE</t>
  </si>
  <si>
    <t xml:space="preserve">CODE POSTAL </t>
  </si>
  <si>
    <t xml:space="preserve">Ville </t>
  </si>
  <si>
    <t xml:space="preserve">Communautés de communes ou d'agglomération </t>
  </si>
  <si>
    <t>Territoire (isère)</t>
  </si>
  <si>
    <t>CODE TERRITOIRE</t>
  </si>
  <si>
    <t>Téléphone PUBLIC</t>
  </si>
  <si>
    <t>Mail PUBLIQUE</t>
  </si>
  <si>
    <t>site web</t>
  </si>
  <si>
    <t>Nom du maire ou du Président</t>
  </si>
  <si>
    <t>Nom du directeur ou responsable</t>
  </si>
  <si>
    <t>Chargé(e) de l'administratif</t>
  </si>
  <si>
    <t>Adresse mail autre A NE PAS DIFFUSER</t>
  </si>
  <si>
    <t>STATUT</t>
  </si>
  <si>
    <t>Association culturelle de Corenc</t>
  </si>
  <si>
    <t>2 bis avenue Charles de Foucauld</t>
  </si>
  <si>
    <t>38700</t>
  </si>
  <si>
    <t>Corenc</t>
  </si>
  <si>
    <t>TAG13</t>
  </si>
  <si>
    <t>0476903952</t>
  </si>
  <si>
    <t>ecoledemusiquecorenc@wanadoo.fr</t>
  </si>
  <si>
    <t>Madame Maryvonne Joire
Présidente de l'association culturelle de Corenc</t>
  </si>
  <si>
    <t>Madame Sylvie Bonin</t>
  </si>
  <si>
    <t>Associatif</t>
  </si>
  <si>
    <t>Association musicale de Chamagnieu Frontonas</t>
  </si>
  <si>
    <t>route de Vienne</t>
  </si>
  <si>
    <t>38460</t>
  </si>
  <si>
    <t>Chamagnieu</t>
  </si>
  <si>
    <t>Haut Rhône Dauphinois</t>
  </si>
  <si>
    <t>THR01</t>
  </si>
  <si>
    <t>0677138271</t>
  </si>
  <si>
    <t>celine.brissaud@orange.fr</t>
  </si>
  <si>
    <t>amcf38.fr</t>
  </si>
  <si>
    <t>Madame Céline Brissaud
Présidente de l'association musicale de Chamagnieu Frontonas</t>
  </si>
  <si>
    <t>Monsieur Jérôme Depardon
Directeur</t>
  </si>
  <si>
    <t xml:space="preserve">
j.depardon@gmail.com</t>
  </si>
  <si>
    <t>Association musicale de Chapareillan</t>
  </si>
  <si>
    <t>Rue du Vieux Clocher</t>
  </si>
  <si>
    <t>38530</t>
  </si>
  <si>
    <t>Chapareillan</t>
  </si>
  <si>
    <t>GRESIVAUDAN</t>
  </si>
  <si>
    <t>TGR08</t>
  </si>
  <si>
    <t>0476452829</t>
  </si>
  <si>
    <t>music.chapa.over-blog.com</t>
  </si>
  <si>
    <t>Madame Nathalie Vergracht-Cherfia</t>
  </si>
  <si>
    <t>music.chapa@gmail.com</t>
  </si>
  <si>
    <t>Association musicale de La Tronche</t>
  </si>
  <si>
    <t>11 rue Doyen Gosse</t>
  </si>
  <si>
    <t>La Tronche</t>
  </si>
  <si>
    <t>Agglomération Grenobloise</t>
  </si>
  <si>
    <t>0476182247</t>
  </si>
  <si>
    <t>secretariat.amt@free.fr</t>
  </si>
  <si>
    <t>amtlatronche.unblog.fr</t>
  </si>
  <si>
    <t>Madame Maeva Doron
Présidente de l'associationmusicale de la Tronche</t>
  </si>
  <si>
    <t xml:space="preserve">Association musicale de la Zone Verte </t>
  </si>
  <si>
    <t>Place de l'Agora</t>
  </si>
  <si>
    <t>38330</t>
  </si>
  <si>
    <t>Saint-Ismier</t>
  </si>
  <si>
    <t>Grésivaudan</t>
  </si>
  <si>
    <t>0476523414</t>
  </si>
  <si>
    <t>amzov@orange.fr</t>
  </si>
  <si>
    <t>amzov.fr</t>
  </si>
  <si>
    <t>Monsieur Serge Moutet
Président de l'association musicale de la zone verte</t>
  </si>
  <si>
    <t>Madame Nadia khenniche
Directrice</t>
  </si>
  <si>
    <t>Madame Maria Guglielmi</t>
  </si>
  <si>
    <t xml:space="preserve">
Nadia Khenniche, directrice direction@amzov.fr</t>
  </si>
  <si>
    <t>Association musicale de Vif Philippe Margue</t>
  </si>
  <si>
    <t>10 rue du Polygone</t>
  </si>
  <si>
    <t>38450</t>
  </si>
  <si>
    <t>Vif</t>
  </si>
  <si>
    <t>0476727267</t>
  </si>
  <si>
    <t>fred.amv@free.fr</t>
  </si>
  <si>
    <t>amvif.org</t>
  </si>
  <si>
    <t xml:space="preserve">Madame Muriel Nourrisson
Présidente de l'association musicale de Vif
</t>
  </si>
  <si>
    <t>amvif.pmargue@gmail.com</t>
  </si>
  <si>
    <t>Association musicale Do Ré Mi Fa Sol Lac</t>
  </si>
  <si>
    <t>Voironnais Chartreuse</t>
  </si>
  <si>
    <t>TVC06</t>
  </si>
  <si>
    <t>Association Musique Ensemble / Ecole de Musique Clara Schumann</t>
  </si>
  <si>
    <t>13 chemin des Chambons</t>
  </si>
  <si>
    <t>38650</t>
  </si>
  <si>
    <t>Monestier de Clermont</t>
  </si>
  <si>
    <t>TRIEVES</t>
  </si>
  <si>
    <t>TTR10</t>
  </si>
  <si>
    <t>0670334904</t>
  </si>
  <si>
    <t>asso.music.38@gmail.com</t>
  </si>
  <si>
    <t>asso.music.38.free.fr</t>
  </si>
  <si>
    <t>Monsieur Eric Charpentier 
Président de l'association Musique ensemble</t>
  </si>
  <si>
    <t>Monsieur Eric Charpentier</t>
  </si>
  <si>
    <t xml:space="preserve">Association Ritmo et Melodia </t>
  </si>
  <si>
    <t>38540</t>
  </si>
  <si>
    <t>Valencin</t>
  </si>
  <si>
    <t>TPA02</t>
  </si>
  <si>
    <t>0478961419</t>
  </si>
  <si>
    <t>ritmoetmelodia@free.fr</t>
  </si>
  <si>
    <t>ritmoetmelodia.fr</t>
  </si>
  <si>
    <t>Madame Doris Valour
Présidente de l'école de musique Ritmo et Mélodia</t>
  </si>
  <si>
    <t>Madame Delphine Meillon
Directrice</t>
  </si>
  <si>
    <t>Madame Doris Valour</t>
  </si>
  <si>
    <t>doris38@neuf.fr</t>
  </si>
  <si>
    <t>CAPI Conservatoire à rayonnement départemental Hector Berlioz</t>
  </si>
  <si>
    <t>1 Avenue des Alpes</t>
  </si>
  <si>
    <t>38300</t>
  </si>
  <si>
    <t>Bourgoin-Jallieu</t>
  </si>
  <si>
    <t>PORTE DES ALPES</t>
  </si>
  <si>
    <t>0474181212</t>
  </si>
  <si>
    <t>mei@mei.asso.fr</t>
  </si>
  <si>
    <t>conservatoire@capi38.fr</t>
  </si>
  <si>
    <t>Monsieur Jean Papadopulo
Président de la Communauté d'agglomération Porte de l'Isère</t>
  </si>
  <si>
    <t>Monsieur Florent Stroesser
Directeur</t>
  </si>
  <si>
    <t>Madame Mireille Lelarge</t>
  </si>
  <si>
    <t>EPCI</t>
  </si>
  <si>
    <t>Centre d'éducation musicale de Seyssins</t>
  </si>
  <si>
    <t>133 avenue de Grenoble</t>
  </si>
  <si>
    <t>38180</t>
  </si>
  <si>
    <t>Seyssins</t>
  </si>
  <si>
    <t>0476480796</t>
  </si>
  <si>
    <t>cem.seyssins@wanadoo.fr</t>
  </si>
  <si>
    <t>cemseyssins.org</t>
  </si>
  <si>
    <t>Madame Christine Clémente
Présidente du Centre d'éducation musicale de Seysins</t>
  </si>
  <si>
    <t>Madame Strassen</t>
  </si>
  <si>
    <t>Christelle Hugonnard, directrice / Mme Clémente, Présidente, cem.seyssins@wanadoo.fr</t>
  </si>
  <si>
    <t>Centre musical Accords Villard-Bonnot</t>
  </si>
  <si>
    <t>boulevard Jules Ferry</t>
  </si>
  <si>
    <t>38190</t>
  </si>
  <si>
    <t>Villard-Bonnot</t>
  </si>
  <si>
    <t>0476716871</t>
  </si>
  <si>
    <t>cmaccords@free.fr</t>
  </si>
  <si>
    <t>cmaccords.fr</t>
  </si>
  <si>
    <t>Monsieur Jean-Claude Panisset
Président de l'association Centre musical accords</t>
  </si>
  <si>
    <t>Monsieur Bruno Rossero
Directeur</t>
  </si>
  <si>
    <t>Monsieur Bruno Rossero</t>
  </si>
  <si>
    <t xml:space="preserve">
Bruno Rossero, directeur cmaccords@free.fr</t>
  </si>
  <si>
    <t>Centre musical de Domène</t>
  </si>
  <si>
    <t>Le Diapason PLACE COMPAGNIE Stéphane</t>
  </si>
  <si>
    <t>38420</t>
  </si>
  <si>
    <t>Domène</t>
  </si>
  <si>
    <t>0476775102</t>
  </si>
  <si>
    <t>centre.musical@mairie-domene.fr</t>
  </si>
  <si>
    <t>Monsieur Michel Savin
Sénateur de l'Isère
Maire de Domène</t>
  </si>
  <si>
    <t>Monsieur Vincent Pelletier
Directeur</t>
  </si>
  <si>
    <t>Madame Cécile Cléry</t>
  </si>
  <si>
    <t>nathalie.borgel@mairie-domene.fr</t>
  </si>
  <si>
    <t>Communal</t>
  </si>
  <si>
    <t>CIEM Les Côtes d'Arey</t>
  </si>
  <si>
    <t>38138</t>
  </si>
  <si>
    <t>Les Côtes-d'Arey</t>
  </si>
  <si>
    <t>Isère Rhodanienne</t>
  </si>
  <si>
    <t>TIR04</t>
  </si>
  <si>
    <t>0474588009</t>
  </si>
  <si>
    <t>direction.ciem@orange.fr</t>
  </si>
  <si>
    <t>ciemusique.wordpress.com</t>
  </si>
  <si>
    <t>Monsieur Daniel Grenouiller
Président du Centre intercommunal d'éducation musicale des Côtes d'Arey</t>
  </si>
  <si>
    <t>Monsieur Frédéric Serrano
Directeur</t>
  </si>
  <si>
    <t>Conservatoire à rayonnement communal Alfred Gaillard de Sassenage</t>
  </si>
  <si>
    <t>4 square de la Libération</t>
  </si>
  <si>
    <t>38360</t>
  </si>
  <si>
    <t>Sassenage</t>
  </si>
  <si>
    <t>0476266324</t>
  </si>
  <si>
    <t>ecole-musique@sassenage.fr</t>
  </si>
  <si>
    <t>www.sassenage.fr</t>
  </si>
  <si>
    <t>Monsieur Christian Coigné
Maire de Sassenage</t>
  </si>
  <si>
    <t>Madame Nathalie Bellec
Directrice</t>
  </si>
  <si>
    <t>Madame Béatrice Robert</t>
  </si>
  <si>
    <t xml:space="preserve">
 nbellec@sassenage.fr
</t>
  </si>
  <si>
    <t>Conservatoire à rayonnement communal de Fontaine</t>
  </si>
  <si>
    <t>38 avenue Lenine</t>
  </si>
  <si>
    <t>38600</t>
  </si>
  <si>
    <t>Fontaine</t>
  </si>
  <si>
    <t>0476287680</t>
  </si>
  <si>
    <t>lasource-fontaine.eu/zcoledemusique</t>
  </si>
  <si>
    <t>Monsieur Jean-Paul Trovero
Maire de Fontaine</t>
  </si>
  <si>
    <t>Madame Pascaline Thorel
Directrice</t>
  </si>
  <si>
    <t>Madame Graziella Gagliardo</t>
  </si>
  <si>
    <t>graziella.gagliardo@ville-fontaine.fr
pascaline.thorel@ville-fontaine.fr
isabelle.elie@ville-fontaine.fr
ecole-musique@ville-fontaine.fr</t>
  </si>
  <si>
    <t>Conservatoire à rayonnement communal de Meylan</t>
  </si>
  <si>
    <t>4 avenue Granier</t>
  </si>
  <si>
    <t>38240</t>
  </si>
  <si>
    <t>Meylan</t>
  </si>
  <si>
    <t>0476906202</t>
  </si>
  <si>
    <t>espacemusicalgb@wanadoo.fr</t>
  </si>
  <si>
    <t>http://www.maison-musique.fr</t>
  </si>
  <si>
    <t>Monsieur Damien Guiguet
Maire de Meylan</t>
  </si>
  <si>
    <t>Monsieur Jean-Pierre Scortani-Dohr
Directeur</t>
  </si>
  <si>
    <t>Jean-Pierre.Scortani-Dohr@meylan.fr
nathalie.pousset-bougere@meylan.fr</t>
  </si>
  <si>
    <t>Conservatoire à rayonnement communal de musique l'Unisson de  Saint-Egrève</t>
  </si>
  <si>
    <t>28 bis rue de la Gare</t>
  </si>
  <si>
    <t>Saint-Egrève</t>
  </si>
  <si>
    <t>0476754863</t>
  </si>
  <si>
    <t>ecolemusique@mairie-st-egreve.fr</t>
  </si>
  <si>
    <t>www.mairie-st-egreve.fr</t>
  </si>
  <si>
    <t>Madame Catherine Kamowski
Maire de Saint-Egrève</t>
  </si>
  <si>
    <t>Madame Solange Bonvalot
Directrice</t>
  </si>
  <si>
    <t>Madame Françoise Bouat</t>
  </si>
  <si>
    <t>ecolemusique@mairie-st-egreve.fr,solange.bonvalot@mairie-st-egreve.fr</t>
  </si>
  <si>
    <t>Conservatoire à rayonnement communal de Seyssinet</t>
  </si>
  <si>
    <t>32 rue de la fauconnière</t>
  </si>
  <si>
    <t>38170</t>
  </si>
  <si>
    <t>Seyssinet-Pariset</t>
  </si>
  <si>
    <t>0476486081</t>
  </si>
  <si>
    <t>ecole-musique-danse@mairie-seyssinet-pariset.fr</t>
  </si>
  <si>
    <t>ville-seyssinet-pariset.fr</t>
  </si>
  <si>
    <t>Monsieur Marcel Repellin
Maire de Seyssinet-Pariset</t>
  </si>
  <si>
    <t>Madame Monica Da Silva</t>
  </si>
  <si>
    <t xml:space="preserve">
 jm.boisard@seyssinet-pariset.fr</t>
  </si>
  <si>
    <t>Conservatoire à rayonnement communal de Vienne</t>
  </si>
  <si>
    <t>30 avenue du Général Leclerc</t>
  </si>
  <si>
    <t>38200</t>
  </si>
  <si>
    <t>Vienne</t>
  </si>
  <si>
    <t>CA du Pays Viennois</t>
  </si>
  <si>
    <t>0474851752</t>
  </si>
  <si>
    <t>ecoledemusique@mairie-vienne.fr</t>
  </si>
  <si>
    <t>www.letrente.fr</t>
  </si>
  <si>
    <t>Monsieur Thierry Kovacs
Maire de Vienne</t>
  </si>
  <si>
    <t xml:space="preserve">Monsieur Jean-Philippe Causse
Directeur </t>
  </si>
  <si>
    <t>Madame Smili</t>
  </si>
  <si>
    <t>conservatoire@mairie-vienne.fr
Jérôme Migayrou, DAC jmigayrou@mairie-vienne.fr, DRH bgenin@mairie-vienne.fr,jpcausse@mairie-vienne.fr</t>
  </si>
  <si>
    <t>Conservatoire à rayonnement communal de Voiron</t>
  </si>
  <si>
    <t>Le Polychrome 30 avenue Jules Ravat</t>
  </si>
  <si>
    <t>38500</t>
  </si>
  <si>
    <t>Voiron</t>
  </si>
  <si>
    <t>CA du Pays Voironnais</t>
  </si>
  <si>
    <t>VOIRONNAIS-CHARTREUSE</t>
  </si>
  <si>
    <t>0476054878</t>
  </si>
  <si>
    <t>b.hennequin@ville-voiron.fr</t>
  </si>
  <si>
    <t>www.voiron.fr</t>
  </si>
  <si>
    <t>Monsieur Julien Polat
Conseiller départemental
Maire de Voiron</t>
  </si>
  <si>
    <t>Monsieur Michel Bordenet
Directeur</t>
  </si>
  <si>
    <t>Conservatoire à rayonnement communal d'Eybens</t>
  </si>
  <si>
    <t>2 avenue de Bresson</t>
  </si>
  <si>
    <t>38320</t>
  </si>
  <si>
    <t>Eybens</t>
  </si>
  <si>
    <t>0476626741</t>
  </si>
  <si>
    <t>ecole-de-musique@ville-eybens.fr</t>
  </si>
  <si>
    <t>www.eybens.fr</t>
  </si>
  <si>
    <t>Madame Francie Megevand
Maire d'Eybens</t>
  </si>
  <si>
    <t>Monsieur Luc Denoux
Directeur</t>
  </si>
  <si>
    <t>Monsieur Christian Mopon</t>
  </si>
  <si>
    <t xml:space="preserve">ecole-de-musique@ville-eybens.fr, 
l.denoux@ville-eybens.fr
</t>
  </si>
  <si>
    <t>Conservatoire à rayonnement communal Erik Satie de Saint-Martin d'Hères</t>
  </si>
  <si>
    <t>111 avenue Ambroise Croisat</t>
  </si>
  <si>
    <t>38400</t>
  </si>
  <si>
    <t>Saint-Martin-d'Hères</t>
  </si>
  <si>
    <t>0476441434</t>
  </si>
  <si>
    <t>louisbard@numericable.fr</t>
  </si>
  <si>
    <t>www.saintmartindheres.fr/index.php/sport-culture-menu/culture/centre-erik-satie</t>
  </si>
  <si>
    <t>MonsieurDavid Queiros
Conseiller départemental
Maire de Saint-Martin d'Hères</t>
  </si>
  <si>
    <t>Madame Catherine Falson
Directeur</t>
  </si>
  <si>
    <t>Madame Christel Bigot</t>
  </si>
  <si>
    <t>catherine.falson@saintmartindheres.fr</t>
  </si>
  <si>
    <t>Conservatoire à rayonnement intercommunal de Musique Jean Wiener</t>
  </si>
  <si>
    <t>85 cours Saint André</t>
  </si>
  <si>
    <t>38800</t>
  </si>
  <si>
    <t>Pont-de-Claix</t>
  </si>
  <si>
    <t>Agglomération 
Grenobloise</t>
  </si>
  <si>
    <t>0476992525</t>
  </si>
  <si>
    <t>ecolemusique@sim-jeanwiener.fr</t>
  </si>
  <si>
    <t>www.sim-jeanwiener.fr</t>
  </si>
  <si>
    <t>Monsieur Sam Toscano, Président du Syndicat intercommunal de musique Jean Wiener</t>
  </si>
  <si>
    <t>Monsieur Georges Pin
Directeur</t>
  </si>
  <si>
    <t>Monsieur Jean Pierre Zaccaria, reponsable adminsitratif, et Corinne Ferret</t>
  </si>
  <si>
    <t>gpin@sim-jeanwiener.fr</t>
  </si>
  <si>
    <t>Syndicat Intercommun</t>
  </si>
  <si>
    <t>Conservatoire à Rayonnement Régional de Grenoble</t>
  </si>
  <si>
    <t>11 Boulevard Jean Pain</t>
  </si>
  <si>
    <t>38021</t>
  </si>
  <si>
    <t>Grenoble</t>
  </si>
  <si>
    <t>0476464844</t>
  </si>
  <si>
    <t>crr@ville-grenoble.fr</t>
  </si>
  <si>
    <t>www.conservatoire-grenoble.fr</t>
  </si>
  <si>
    <t>Monsieur Eric Piolle
Député-Maire de Grenoble</t>
  </si>
  <si>
    <t>Monsieur Thierry Muller
Directeur</t>
  </si>
  <si>
    <t>Monsieur Didier Diebolt</t>
  </si>
  <si>
    <t>thierry.muller@conservatoire-grenoble.fr
didier.diebolt@conservatoire-grenoble.fr nathalie.markarian@conservatoire-grenoble.fr</t>
  </si>
  <si>
    <t>Conservatoire du Pays Roussillonnais</t>
  </si>
  <si>
    <t>Rue du 19 mars 1962</t>
  </si>
  <si>
    <t>38550</t>
  </si>
  <si>
    <t>Saint-Maurice-l'Exil</t>
  </si>
  <si>
    <t>CC du Pays Roussillonnais</t>
  </si>
  <si>
    <t>ISERE RHODANIENNE</t>
  </si>
  <si>
    <t>0474293100</t>
  </si>
  <si>
    <t>conservatoire@ccpaysroussillonnais.fr</t>
  </si>
  <si>
    <t>www.ccpaysroussillonnais.fr</t>
  </si>
  <si>
    <t>Monsieur Francis Charvet
Président de la Communauté de communes du Roussillonnais</t>
  </si>
  <si>
    <t>Madame Evelyne Doucet Lefebvre
Directrice</t>
  </si>
  <si>
    <t>Madame Evelyne Douzet-Lefebure</t>
  </si>
  <si>
    <t>evelyne.douzet@ccpaysroussillonnais.fr</t>
  </si>
  <si>
    <t>Culture et Loisirs Le Sappey en Chartreuse</t>
  </si>
  <si>
    <t>Chemin des Charmette</t>
  </si>
  <si>
    <t>Le Sappey-en-Chartreuse</t>
  </si>
  <si>
    <t>Metro</t>
  </si>
  <si>
    <t>bureau.cl@cl-sappey.com</t>
  </si>
  <si>
    <t>Madame Adélaïde Brieuc
Présidente de l'association
Culture et Loisirs</t>
  </si>
  <si>
    <t>Echo des Remparts Thodure</t>
  </si>
  <si>
    <t>38260</t>
  </si>
  <si>
    <t>CC Bièvre Isère</t>
  </si>
  <si>
    <t>Bièvre Valloire</t>
  </si>
  <si>
    <t>TBV05</t>
  </si>
  <si>
    <t xml:space="preserve">Ecole de cordes du Grésivaudan </t>
  </si>
  <si>
    <t>52 avenue Montfillon</t>
  </si>
  <si>
    <t>38660</t>
  </si>
  <si>
    <t>Le Touvet</t>
  </si>
  <si>
    <t>0476085830</t>
  </si>
  <si>
    <t>edm2r@orange.fr</t>
  </si>
  <si>
    <t>ecoledecordes.franceserv.fr</t>
  </si>
  <si>
    <t>Madame Annick Raffenot
Présidente l'Ecole de cordes du Grésivaudan</t>
  </si>
  <si>
    <t>Madame Aude Moussy
Directrice</t>
  </si>
  <si>
    <t>Madame Anne Soligot</t>
  </si>
  <si>
    <t>ecoledecordes@cegetel.net
annick.raffenot@wanadoo.fr
aude.moussy@yahoo.fr
anne.soligot@gmail.com</t>
  </si>
  <si>
    <t>Ecole de la Communauté de communes de la Bourne à l'Isère</t>
  </si>
  <si>
    <t>38680</t>
  </si>
  <si>
    <t>Pont en Royans</t>
  </si>
  <si>
    <t>SUD Grésivaudan</t>
  </si>
  <si>
    <t>0476361736</t>
  </si>
  <si>
    <t>mtr.ccbi@wanadoo.fr</t>
  </si>
  <si>
    <t>ccbi-isere.fr/ecole-de-musique/</t>
  </si>
  <si>
    <t>Madame Horia Viel
Directrice</t>
  </si>
  <si>
    <t>Communauté de communes direction.ccbi@orange.fr, Horia Viel directrice ecoledemusique.ccbi@orange.fr</t>
  </si>
  <si>
    <t>Ecole de musique associative de Saint André le Gaz</t>
  </si>
  <si>
    <t>28 rue de la République</t>
  </si>
  <si>
    <t>38490</t>
  </si>
  <si>
    <t>Saint-André-Le-gaz</t>
  </si>
  <si>
    <t>Vals du Dauphiné</t>
  </si>
  <si>
    <t>VALS DU DAUPHINE</t>
  </si>
  <si>
    <t>TVD03</t>
  </si>
  <si>
    <t>0662547448</t>
  </si>
  <si>
    <t>ema-salg@laposte.net</t>
  </si>
  <si>
    <t>ema-salg.fr</t>
  </si>
  <si>
    <t>Madame Valérie Thollon
Présidente l'Ecole de musique
de Saint-André Le Gaz</t>
  </si>
  <si>
    <t>Madame Ingrid Verger
Directrice</t>
  </si>
  <si>
    <t>Madame Valérie Thollon
et Monsieur Jean-Pierre Moraud</t>
  </si>
  <si>
    <t>ingrid.verger@laposte.net</t>
  </si>
  <si>
    <t>Ecole de musique de Chasse sur Rhône</t>
  </si>
  <si>
    <t>38670</t>
  </si>
  <si>
    <t>Chasse-sur-Rhône</t>
  </si>
  <si>
    <t>0472242963</t>
  </si>
  <si>
    <t>mjc-em-chasse@orange.fr</t>
  </si>
  <si>
    <t>emchasse.com</t>
  </si>
  <si>
    <t>Monsieur Abdénébi Bahachame
Président de l'Ecole de musique de Chasse sur Rhône</t>
  </si>
  <si>
    <t>Madame Nathalie Neri</t>
  </si>
  <si>
    <t>contact@emchasse.com</t>
  </si>
  <si>
    <t>Ecole de musique de Seyssuel-Chuzelles</t>
  </si>
  <si>
    <t>Place de la Mairie</t>
  </si>
  <si>
    <t>Seyssuel</t>
  </si>
  <si>
    <t>Isère Rhodannienne</t>
  </si>
  <si>
    <t>0474317536</t>
  </si>
  <si>
    <t>ecolemusiqueseychu.fr</t>
  </si>
  <si>
    <t>Madame Murielle Gaviot-Blanc
Présidente de l'école de musique de Seyssuel Chuzelle</t>
  </si>
  <si>
    <t xml:space="preserve">
muriellegb@free.fr
</t>
  </si>
  <si>
    <t>Ecole de musique de Venon</t>
  </si>
  <si>
    <t>38610</t>
  </si>
  <si>
    <t xml:space="preserve">Ecole de musique des Deux Rives </t>
  </si>
  <si>
    <t>Place de l'église</t>
  </si>
  <si>
    <t>edm2r.free.fr</t>
  </si>
  <si>
    <t>Monsieur Cédric Bachelet
Directeur</t>
  </si>
  <si>
    <t>Ecole de musique d'Heyrieux</t>
  </si>
  <si>
    <t>Mairie</t>
  </si>
  <si>
    <t>Heyrieux</t>
  </si>
  <si>
    <t>Porte des Alpes</t>
  </si>
  <si>
    <t>0478400014</t>
  </si>
  <si>
    <t>jpmmusique@wanadoo.fr</t>
  </si>
  <si>
    <t>Monsieur Pierre 
Rousseau
Président de l'Ecole de musique d'Heyrieux</t>
  </si>
  <si>
    <t>Monsieur Florent Bonnetain
Directeur</t>
  </si>
  <si>
    <t>Monsieur Jean-Pierre Martin</t>
  </si>
  <si>
    <t>Ecole de musique du Val d'Amby</t>
  </si>
  <si>
    <t>34B Rue de Villeneuve</t>
  </si>
  <si>
    <t>38118</t>
  </si>
  <si>
    <t>Saint-Baudille-de-la-Tour</t>
  </si>
  <si>
    <t>0682157740</t>
  </si>
  <si>
    <t>jem.nat@tele2.fr</t>
  </si>
  <si>
    <t>emva38.fr</t>
  </si>
  <si>
    <t>Madame Catherine Lecoin</t>
  </si>
  <si>
    <t>emva38@gmail.com</t>
  </si>
  <si>
    <t>Ecole de musique intercommunale  de Bièvre Isère</t>
  </si>
  <si>
    <t>1 avenue Roland Garros</t>
  </si>
  <si>
    <t>38590</t>
  </si>
  <si>
    <t>Saint-Etienne-de-Saint-Geoirs</t>
  </si>
  <si>
    <t>0476655808</t>
  </si>
  <si>
    <t>ecoledemusique.sesg@gmail.com</t>
  </si>
  <si>
    <t xml:space="preserve">Monsieur Yannick Neuder
Président de la Communauté de communes Bièvre Isère
</t>
  </si>
  <si>
    <t>Ecole de musique intercommunale de Chambran Vinay Vercors</t>
  </si>
  <si>
    <t>705 route de Grenoble</t>
  </si>
  <si>
    <t>38470</t>
  </si>
  <si>
    <t>Vinay</t>
  </si>
  <si>
    <t>SUD GRESIVAUDAN</t>
  </si>
  <si>
    <t>TSG07</t>
  </si>
  <si>
    <t>0476368626</t>
  </si>
  <si>
    <t>communaute-communes-vinay@wanadoo.fr</t>
  </si>
  <si>
    <t>Monsieur Alex Veyret
Directeur</t>
  </si>
  <si>
    <t xml:space="preserve">Ecole de musique intercommunale des Deux Alpes </t>
  </si>
  <si>
    <t>38520</t>
  </si>
  <si>
    <t>Le Bourg-d'Oisans</t>
  </si>
  <si>
    <t>CC de l'Oisans</t>
  </si>
  <si>
    <t>OISANS</t>
  </si>
  <si>
    <t>0476800831</t>
  </si>
  <si>
    <t>Monsieur Florent Malterre
Directeur général des services</t>
  </si>
  <si>
    <t xml:space="preserve"> Madame Pascale Langlois</t>
  </si>
  <si>
    <t>f.malterre@ccoisans.fr
p.langlois@ccoisans.fr</t>
  </si>
  <si>
    <t>Ecole de musique intercommunale du territoire de Beaurepaire</t>
  </si>
  <si>
    <t>28 rue français</t>
  </si>
  <si>
    <t>38270</t>
  </si>
  <si>
    <t>Beaurepaire</t>
  </si>
  <si>
    <t>CC Beaurepaire</t>
  </si>
  <si>
    <t>BIEVRE-VALLOIRE</t>
  </si>
  <si>
    <t>0474846729</t>
  </si>
  <si>
    <t>ecole.musique@territoire-de-beaurepaire.fr</t>
  </si>
  <si>
    <t>Monsieur Christian Nucci
Président de la Communauté de communes de Beaurepaire</t>
  </si>
  <si>
    <t xml:space="preserve"> Monsieur Sylvain Elissonde
Directeur</t>
  </si>
  <si>
    <t>Madame Karine Petit</t>
  </si>
  <si>
    <t xml:space="preserve">Ecole de musique intercommunale d'Uriage </t>
  </si>
  <si>
    <t>123 route de Chamrousse</t>
  </si>
  <si>
    <t>38410</t>
  </si>
  <si>
    <t>Saint-Martin-d'Uriage</t>
  </si>
  <si>
    <t>0476895426</t>
  </si>
  <si>
    <t>emiu@wanadoo.fr</t>
  </si>
  <si>
    <t>emiu.fr</t>
  </si>
  <si>
    <t>Monsieur Jean-Jacques Stoll
Directeur</t>
  </si>
  <si>
    <t>Ecole de musique itinérante des quatre montagnes</t>
  </si>
  <si>
    <t>Rue du Lycée Polonais</t>
  </si>
  <si>
    <t>38250</t>
  </si>
  <si>
    <t>Villard-de-Lans</t>
  </si>
  <si>
    <t>VERCORS</t>
  </si>
  <si>
    <t>TVE09</t>
  </si>
  <si>
    <t>0476952246</t>
  </si>
  <si>
    <t>chabannesy@wanadoo.fr</t>
  </si>
  <si>
    <t>emi4m.blogspot</t>
  </si>
  <si>
    <t>Monsieur François Nougier
Président de l'école de musique intinérante des quatre montagnes</t>
  </si>
  <si>
    <t>Madame Sylvie Chabanne</t>
  </si>
  <si>
    <t>Ecole de musique municipale de la Verpillière</t>
  </si>
  <si>
    <t>Rue de Picardie</t>
  </si>
  <si>
    <t>38290</t>
  </si>
  <si>
    <t>La Verpillière</t>
  </si>
  <si>
    <t>0426384011</t>
  </si>
  <si>
    <t>ecoledemusique@laverpilliere.eu</t>
  </si>
  <si>
    <t xml:space="preserve">Monsieur Partrick Margier
Maire La Verpillière
</t>
  </si>
  <si>
    <t>Monsieur Didier Chaffard
Directeur</t>
  </si>
  <si>
    <t>Monsieur Didier Chaffard</t>
  </si>
  <si>
    <t xml:space="preserve">
Didier Chaffard, Directeur emusique@laverpilliere.eu</t>
  </si>
  <si>
    <t>Ecole de musique municipale du Fontanil Cornillon</t>
  </si>
  <si>
    <t>2 rue Fétola</t>
  </si>
  <si>
    <t>38120</t>
  </si>
  <si>
    <t>Fontanil-Cornillon</t>
  </si>
  <si>
    <t>0476565656</t>
  </si>
  <si>
    <t>jcauvin@ville-fontanil.fr</t>
  </si>
  <si>
    <t>www.ville-fontanil.fr</t>
  </si>
  <si>
    <t>Monsieur Jacques Garde
Coordinateur</t>
  </si>
  <si>
    <t>cgarcia@ville-fontanil.fr</t>
  </si>
  <si>
    <t>Ecole de musique Saint Georgeoise</t>
  </si>
  <si>
    <t>Rue du Puits</t>
  </si>
  <si>
    <t>Saint-Georges-d'Espéranche</t>
  </si>
  <si>
    <t>CC des Collines du Nord Dauphine</t>
  </si>
  <si>
    <t>0681866270</t>
  </si>
  <si>
    <t>musique.saintgeorges@wanadoo.fr</t>
  </si>
  <si>
    <t>Madame Sandrine Sermet
Présidente de l'Ecole de musique 
Saint- Georgeoise</t>
  </si>
  <si>
    <t xml:space="preserve">musique.saintgeorges@wanadoo.fr
sandaloba@free.fr
</t>
  </si>
  <si>
    <t>Ecole intercommunale de musique de Bourg d'Oisans</t>
  </si>
  <si>
    <t xml:space="preserve">Monsieur Christian Pichoud
Président  de la communauté de communes de l'Oisans  </t>
  </si>
  <si>
    <t>Ecole municipale de musique d'Allevard</t>
  </si>
  <si>
    <t>2 place de Verdun</t>
  </si>
  <si>
    <t>38580</t>
  </si>
  <si>
    <t>Allevard</t>
  </si>
  <si>
    <t>CC du Pays du Grésivaudan</t>
  </si>
  <si>
    <t>0476451079</t>
  </si>
  <si>
    <t>ecoledemusiqueallevard@orange.fr</t>
  </si>
  <si>
    <t>allevard.fr</t>
  </si>
  <si>
    <t>Monsieur Philippe
Langenieux-Villard
Maire d'Allevard</t>
  </si>
  <si>
    <t xml:space="preserve">Monsieur Eric Ferrier
Directeur
</t>
  </si>
  <si>
    <t xml:space="preserve">j.pierre@allevard.fr
</t>
  </si>
  <si>
    <t>Ecole municipale de musique de Charvieu Chavagneux</t>
  </si>
  <si>
    <t>15 rue de la plaine</t>
  </si>
  <si>
    <t>38230</t>
  </si>
  <si>
    <t>Charvieu-Chavagneux</t>
  </si>
  <si>
    <t>CC de la Porte Dauphinoise de Lyon Satolas</t>
  </si>
  <si>
    <t>Haut RHONE DAUPHINOIS</t>
  </si>
  <si>
    <t>0437426270</t>
  </si>
  <si>
    <t>csc-a.genin-charvieu@orange.fr</t>
  </si>
  <si>
    <t>Monsieur Gérard Dezempte 
Conseiller départemental 
Maire de Charvieu-Chagneux</t>
  </si>
  <si>
    <t>Monsieur Pierre Agostino
Directeur</t>
  </si>
  <si>
    <t>Madame Sylvie Montet</t>
  </si>
  <si>
    <t>em.charvieu@gmail.com</t>
  </si>
  <si>
    <t>Ecole municipale de musique de Chatte</t>
  </si>
  <si>
    <t>Place du Champ de Mars</t>
  </si>
  <si>
    <t>38160</t>
  </si>
  <si>
    <t>Chatte</t>
  </si>
  <si>
    <t>Sud Grésivaudan</t>
  </si>
  <si>
    <t>0476384530</t>
  </si>
  <si>
    <t>chatte-personnel@orange.fr</t>
  </si>
  <si>
    <t>www.commune-chatte.fr</t>
  </si>
  <si>
    <t>Monsieur André Roux
Maire de Chatte</t>
  </si>
  <si>
    <t>Madame Elisabeth Brunel
Directrice</t>
  </si>
  <si>
    <t xml:space="preserve">Madame Catherine Outin
</t>
  </si>
  <si>
    <t xml:space="preserve">musique@commune-chatte.fr
dgs@commune-chatte.fr
sébastien decroze </t>
  </si>
  <si>
    <t>Ecole municipale de musique de Gières</t>
  </si>
  <si>
    <t>15 rue Victor Hugo</t>
  </si>
  <si>
    <t>Gières</t>
  </si>
  <si>
    <t>0476896236</t>
  </si>
  <si>
    <t>ecole.musique@ville-gieres.fr</t>
  </si>
  <si>
    <t>Monsieur Pierre Verri
Maire de Gières</t>
  </si>
  <si>
    <t>Madame Isabelle Ducloz
Directrice</t>
  </si>
  <si>
    <t xml:space="preserve">
cecile.quincieu@gieres.fr isabelle.ducloz@gieres.fr</t>
  </si>
  <si>
    <t>Ecole municipale de musique de la Côte Saint André</t>
  </si>
  <si>
    <t>2 rue Jacques de Saint-Georges</t>
  </si>
  <si>
    <t>La Côte-Saint-André</t>
  </si>
  <si>
    <t>0474203121</t>
  </si>
  <si>
    <t>ecoledemusique.mairiecsa@orange.fr</t>
  </si>
  <si>
    <t>Monsieur Joël Gullon
Maire de La Côte-Saint-André</t>
  </si>
  <si>
    <t>MonsieurJean-Paul Ravel
Directeur</t>
  </si>
  <si>
    <t>MonsieurJean-Paul Ravel</t>
  </si>
  <si>
    <t>Jeanpaul.ravel@lacotesaintandre.fr</t>
  </si>
  <si>
    <t>Ecole municipale de musique de La Mure</t>
  </si>
  <si>
    <t>2 avenue des plantation</t>
  </si>
  <si>
    <t>38350</t>
  </si>
  <si>
    <t>La Mure</t>
  </si>
  <si>
    <t>MATHEYSINE</t>
  </si>
  <si>
    <t>TMA11</t>
  </si>
  <si>
    <t>0476812715</t>
  </si>
  <si>
    <t>ecoledemusique.lamure@orange.fr</t>
  </si>
  <si>
    <t>Monsieur Eric Bonnier
Maire de La Mure</t>
  </si>
  <si>
    <t>Madame Béata Borel</t>
  </si>
  <si>
    <t xml:space="preserve">
Directrice générale de La Mure v.scholastique@mairiedelamure.fr Coordinateur Aurélien Duclos aurelienduclos@hotmail.fr</t>
  </si>
  <si>
    <t>Ecole municipale de musique de Moirans</t>
  </si>
  <si>
    <t>24 rue de Kerdréan</t>
  </si>
  <si>
    <t>38430</t>
  </si>
  <si>
    <t>Moirans</t>
  </si>
  <si>
    <t>0476350053</t>
  </si>
  <si>
    <t>ecole-musique@ville-moirans.fr</t>
  </si>
  <si>
    <t>Monsieur Gérard Simonet
Maire de Moirans</t>
  </si>
  <si>
    <t>Monsieur Michel Thevenon</t>
  </si>
  <si>
    <t>Madame Elie Noblet</t>
  </si>
  <si>
    <t>Michel THEVENON Directeur michel.thevenon@ville-moirans.fr
elie.noblet@ville-moirans.fr</t>
  </si>
  <si>
    <t>Ecole municipale de musique de Pontcharra</t>
  </si>
  <si>
    <t>223 avenue de Savoie</t>
  </si>
  <si>
    <t>Pontcharra</t>
  </si>
  <si>
    <t>0476977022</t>
  </si>
  <si>
    <t>ecolemusique@ville-pontcharra.fr</t>
  </si>
  <si>
    <t>Monsieur Christophe Borg
Maire de Pontcharra</t>
  </si>
  <si>
    <t>Monsieur Thierry Gagneux
Directeur</t>
  </si>
  <si>
    <t>Monsieur Thierry Gagneux</t>
  </si>
  <si>
    <t>Ecole municipale de musique de Tignieu Jameyzieu</t>
  </si>
  <si>
    <t>1 place de la mairie</t>
  </si>
  <si>
    <t>Tignieu-Jameyzieu</t>
  </si>
  <si>
    <t>CC de l'Isle Crémieu</t>
  </si>
  <si>
    <t>0478322359</t>
  </si>
  <si>
    <t>mairie@tignieu-jameyzieu.fr</t>
  </si>
  <si>
    <t>emmtj.fr</t>
  </si>
  <si>
    <t>Monsieur André Paviet Salomon
Maire de Tignieu-Jameyzieu</t>
  </si>
  <si>
    <t>Monsieur Laurent Pumpo
Directeur</t>
  </si>
  <si>
    <t>Emmtj@
tignieu-jameyzieu.fr</t>
  </si>
  <si>
    <t>Ecole municipale de musique de Tullins</t>
  </si>
  <si>
    <t>Clos des Chartreux</t>
  </si>
  <si>
    <t>38347</t>
  </si>
  <si>
    <t>Tullins</t>
  </si>
  <si>
    <t>Voronnais Chartreuse</t>
  </si>
  <si>
    <t>0476070522</t>
  </si>
  <si>
    <t>pierre-jaillot@wanadoo.fr</t>
  </si>
  <si>
    <t>ville-tullins.fr</t>
  </si>
  <si>
    <t>Monsieur Jean-yves Dherbeys
Maire de Tullins</t>
  </si>
  <si>
    <t>Monsieur Pierre Jaillot
Direction</t>
  </si>
  <si>
    <t>Madame Paule Denis</t>
  </si>
  <si>
    <t>contact@ville-tullins.fr
p-jaillot@ville-tullins.fr</t>
  </si>
  <si>
    <t>Ecole municipale de musique
de Voreppe</t>
  </si>
  <si>
    <t>67 place Armand Pugnot</t>
  </si>
  <si>
    <t>38340</t>
  </si>
  <si>
    <t>Voreppe</t>
  </si>
  <si>
    <t>0476508184</t>
  </si>
  <si>
    <t>ecoledemusique@ville-voreppe.fr</t>
  </si>
  <si>
    <t>www.voreppe.fr</t>
  </si>
  <si>
    <t>Monsieur Luc Remond
Maire de Voreppe</t>
  </si>
  <si>
    <t>Monsieur Matthieu Fattalini
Directeur</t>
  </si>
  <si>
    <t>Monsieur Matthieu Fattalini</t>
  </si>
  <si>
    <t xml:space="preserve">
directeur Mathieu Fattalini m.fattalini@ville-voreppe.fr, ecoledemusique@ville-voreppe.fr</t>
  </si>
  <si>
    <t>Ecole municipale de Renage</t>
  </si>
  <si>
    <t>85 boulevard Docteur Valois</t>
  </si>
  <si>
    <t>38140</t>
  </si>
  <si>
    <t>Renage</t>
  </si>
  <si>
    <t>0476914375</t>
  </si>
  <si>
    <t>renageecoledemusique.wordpress.com</t>
  </si>
  <si>
    <t>Ane-Marie Lerra
Directrice</t>
  </si>
  <si>
    <t>Anne Marie Lerra</t>
  </si>
  <si>
    <t>Ensemble musical Crollois</t>
  </si>
  <si>
    <t>Rue François Mitterand</t>
  </si>
  <si>
    <t>38000</t>
  </si>
  <si>
    <t>Crolles</t>
  </si>
  <si>
    <t>0476921639</t>
  </si>
  <si>
    <t>em-crolles@club-internet.fr</t>
  </si>
  <si>
    <t>em-crolles.fr</t>
  </si>
  <si>
    <t>Monsieur Olivier Diederichs
Directeur</t>
  </si>
  <si>
    <t>Madame Carine Morel</t>
  </si>
  <si>
    <t>contact@em-crolles.fr, olivier.diederichs@em-crolles.fr</t>
  </si>
  <si>
    <t>Espace musical Fernand Veyret Claix</t>
  </si>
  <si>
    <t>11 chemin de Risset</t>
  </si>
  <si>
    <t>38640</t>
  </si>
  <si>
    <t>Claix</t>
  </si>
  <si>
    <t>ecole@emfv-claix.fr</t>
  </si>
  <si>
    <t>emfv-claix.fr</t>
  </si>
  <si>
    <t>Monsieur Philippe Le Gloahec
Président de l'Espace musical Fernand Veyret</t>
  </si>
  <si>
    <t>Monsieur Mazdak Kafaï
Directeur</t>
  </si>
  <si>
    <t>Madame Sophie Guidotti</t>
  </si>
  <si>
    <t>Espace musical Gaston Baudry Meylan</t>
  </si>
  <si>
    <t>4 avenue du Granier</t>
  </si>
  <si>
    <t>harmonie-meylan.fr</t>
  </si>
  <si>
    <t>Monsieur Franck Boullier
Président de l'association Espace musical Gaston Baudry</t>
  </si>
  <si>
    <t>Monsieur Sylvain Korzeczek</t>
  </si>
  <si>
    <t>Foyer Arts et Loisirs Saint-Martin-le-Vinoux</t>
  </si>
  <si>
    <t>3 rue des Rosiers</t>
  </si>
  <si>
    <t>38950</t>
  </si>
  <si>
    <t>Saint-Martin-le-Vinoux</t>
  </si>
  <si>
    <t>0964209029</t>
  </si>
  <si>
    <t>foyerartsetloisirs.free.fr</t>
  </si>
  <si>
    <t>Madame Véronique Perrisin-Fabert</t>
  </si>
  <si>
    <t xml:space="preserve">Foyer des Petites Roches </t>
  </si>
  <si>
    <t>Foyer laïque de jeunesse et d'éducation populaire de St Siméon de Bressieux</t>
  </si>
  <si>
    <t>38870</t>
  </si>
  <si>
    <t>St Simeon de Bressieux</t>
  </si>
  <si>
    <t>0474201417</t>
  </si>
  <si>
    <t>fljep@yahoo.fr</t>
  </si>
  <si>
    <t>Madame Charlotte Barbut
Présidente de l'association Foyer laïque pour la jeunesse et l'éducation populaire</t>
  </si>
  <si>
    <t>Harmonie de Grenoble</t>
  </si>
  <si>
    <t>55 avenue Maréchal Randon</t>
  </si>
  <si>
    <t>0687080437</t>
  </si>
  <si>
    <t>contact@harmonie-grenoble.fr</t>
  </si>
  <si>
    <t>harmonie-grenoble.fr</t>
  </si>
  <si>
    <t>Monsieur Jean-Charles Excoffier
Président de l'association Harmonie de Grenoble</t>
  </si>
  <si>
    <t>Marie-Orianne Zaepffel
Directrice</t>
  </si>
  <si>
    <t>Monsieur Jean-Yves Brun</t>
  </si>
  <si>
    <t>Harmonie école de musique de Saint-Quentin Fallavier</t>
  </si>
  <si>
    <t>Rue des Marronniers</t>
  </si>
  <si>
    <t>38070</t>
  </si>
  <si>
    <t>Saint-Quentin-Fallavier</t>
  </si>
  <si>
    <t>CA Portes de l'Isère (CAPI)</t>
  </si>
  <si>
    <t>0474955601</t>
  </si>
  <si>
    <t>peyre.mireille@neuf.fr</t>
  </si>
  <si>
    <t>Madame Fabienne Bernard</t>
  </si>
  <si>
    <t>ecole.musique.sqf@gmail.com</t>
  </si>
  <si>
    <t>Harmonie municipale de Saint Laurent du Pont</t>
  </si>
  <si>
    <t>6 avenue Jules Ferry</t>
  </si>
  <si>
    <t>38380</t>
  </si>
  <si>
    <t>Saint-Laurent-du-Pont</t>
  </si>
  <si>
    <t>CC de Chartreuse Guiers</t>
  </si>
  <si>
    <t>Voironnais
Chartreuse</t>
  </si>
  <si>
    <t>0476551375</t>
  </si>
  <si>
    <t>harmonie-municipale.sldp@orange.fr</t>
  </si>
  <si>
    <t>pagesperso-orange.fr/harmonie.sldp</t>
  </si>
  <si>
    <t>Madame Nathalie Bouakkaz
Présidente de l'association Harmonie municipale de Saint-Laurent du Pont</t>
  </si>
  <si>
    <t>Madame Anne-Marie Fattalini
Directrice</t>
  </si>
  <si>
    <t>Madame Anne-Marie Fattalini</t>
  </si>
  <si>
    <t xml:space="preserve">Anne Marie Fattalini, directrice zicslo@orange.fr, </t>
  </si>
  <si>
    <t xml:space="preserve">La Clé des Chants </t>
  </si>
  <si>
    <t>La lyre Saint Marcellinoise</t>
  </si>
  <si>
    <t>3 avenue de la Santé</t>
  </si>
  <si>
    <t>Saint-Marcellin</t>
  </si>
  <si>
    <t>0476385915</t>
  </si>
  <si>
    <t>lyre.st-marcellin@bbox.fr</t>
  </si>
  <si>
    <t>lyresaintmarcellinoise.sud-gresivaudan.org</t>
  </si>
  <si>
    <t>Monsieur Michel Hut
Président de l'association 
La Lyre Saint-Marcellinoise</t>
  </si>
  <si>
    <t>Monsieur Hervé Pronier
Directeur</t>
  </si>
  <si>
    <t>Madame Marie-Jeanne Dabadie</t>
  </si>
  <si>
    <t>hervepronier3@orange.f</t>
  </si>
  <si>
    <t xml:space="preserve">Le Kiosque à musique </t>
  </si>
  <si>
    <t xml:space="preserve">Le Petit Conservatoire des Alpes </t>
  </si>
  <si>
    <t>0476084413</t>
  </si>
  <si>
    <t>mairie.sma@wanadoo.fr</t>
  </si>
  <si>
    <t>Monsieur Frédéric  Perret
Président du Petit conservatoire des Alpes</t>
  </si>
  <si>
    <t>Monsieur Julien Bouvier
Directeur</t>
  </si>
  <si>
    <t>Monsieur Julien Bouvier</t>
  </si>
  <si>
    <t xml:space="preserve">L'Echo du Merdaret </t>
  </si>
  <si>
    <t xml:space="preserve">Maison des Pratiques Artistiques de Vizille  </t>
  </si>
  <si>
    <t>rue des docteurs Bonnardon</t>
  </si>
  <si>
    <t>Vizille</t>
  </si>
  <si>
    <t>0476681526</t>
  </si>
  <si>
    <t>mpa-vizille@sfr.fr</t>
  </si>
  <si>
    <t>mpavizille.wix.com/mpa</t>
  </si>
  <si>
    <t>Monsieur David Vignon
Président de la Maison des pratiques artistiques</t>
  </si>
  <si>
    <t xml:space="preserve">Monsieur Stéphane Biondi et Lauriane Menduni </t>
  </si>
  <si>
    <t>Madame Lauriane Menduni</t>
  </si>
  <si>
    <t>Maison des pratiques musicales- Veyrins Thuellins</t>
  </si>
  <si>
    <t>Veyrins Thuellin</t>
  </si>
  <si>
    <t>CC du Pays des Couleurs</t>
  </si>
  <si>
    <t>0608980970</t>
  </si>
  <si>
    <t>musiqueaupaysdescouleurs@gmail.com</t>
  </si>
  <si>
    <t>musiqueaupaysdesco.wix.com/maison-pratiques-musicales</t>
  </si>
  <si>
    <t>Monsieur Frédéric Perrot
Président de l'association
Maison des Pratiques Musicales</t>
  </si>
  <si>
    <t>Monsieur Richard Lepère
Directeur</t>
  </si>
  <si>
    <t>Maison pour tous CLSH St Etienne de Crossey</t>
  </si>
  <si>
    <t>657 rue du tram</t>
  </si>
  <si>
    <t>38960</t>
  </si>
  <si>
    <t>Saint-Etienne-de-Crossey</t>
  </si>
  <si>
    <t>0476553273</t>
  </si>
  <si>
    <t>mpt.crossey@orange.fr</t>
  </si>
  <si>
    <t>mpt-crossey.fr</t>
  </si>
  <si>
    <t>Musica Crolles</t>
  </si>
  <si>
    <t>179 avenue Ambroise Croizat</t>
  </si>
  <si>
    <t>38920</t>
  </si>
  <si>
    <t>0438920132</t>
  </si>
  <si>
    <t>musicacrolles@bbox.fr</t>
  </si>
  <si>
    <t>www.musicacrolles.com</t>
  </si>
  <si>
    <t>Monsieur Laurent Debove
Président de l'association Musica Crolles</t>
  </si>
  <si>
    <t>Monsieur Fabien
 Cippelletti</t>
  </si>
  <si>
    <t>Musique des Terres Froides (Grand Lemps)</t>
  </si>
  <si>
    <t>Oemida (Musique en l'Isle et Vivaldi)</t>
  </si>
  <si>
    <t>38080</t>
  </si>
  <si>
    <t>L'Isle d'Abeau</t>
  </si>
  <si>
    <t>Société musicale de Veurey Voroise</t>
  </si>
  <si>
    <t>rue des Tilleuls</t>
  </si>
  <si>
    <t>veurey voroize</t>
  </si>
  <si>
    <t>0476539924</t>
  </si>
  <si>
    <t>ste-musicale-veurey@orange.fr</t>
  </si>
  <si>
    <t>music.veurey.free.fr</t>
  </si>
  <si>
    <t>Monsieur Andrea Brambilla
Président de l'association Société Verey Voroize</t>
  </si>
  <si>
    <t>Monsieur Emmanuel Bercier</t>
  </si>
  <si>
    <t>Syndicat intercommunal de musique région de Vienne</t>
  </si>
  <si>
    <t>Place de la Paix</t>
  </si>
  <si>
    <t>38780</t>
  </si>
  <si>
    <t>Estrablin</t>
  </si>
  <si>
    <t>0474580590</t>
  </si>
  <si>
    <t>simestrablin2@wanadoo.fr</t>
  </si>
  <si>
    <t>Monsieur Roger Porcheron
Président du syndicat intercommunal de musique Région de Vienne</t>
  </si>
  <si>
    <t xml:space="preserve">Monsieur Christophe Rey
Directeur
</t>
  </si>
  <si>
    <t>Madame Sylvie Puchaud</t>
  </si>
  <si>
    <t>christophe.simestrablin2@orange.fr</t>
  </si>
  <si>
    <t>Syndicat Intercommunal</t>
  </si>
  <si>
    <t>Identifiant</t>
  </si>
  <si>
    <t>Nom</t>
  </si>
  <si>
    <t>maire ou Président</t>
  </si>
  <si>
    <t>directeur ou responsable</t>
  </si>
  <si>
    <t>Chargé administratif</t>
  </si>
  <si>
    <t xml:space="preserve">QF ? </t>
  </si>
  <si>
    <t>Tarif diffGéo</t>
  </si>
  <si>
    <t>TarifBas</t>
  </si>
  <si>
    <t>TarifHaut</t>
  </si>
  <si>
    <t>Tarif moyen proposé</t>
  </si>
  <si>
    <t>Tarif moyen perçu</t>
  </si>
  <si>
    <t>ProjetEtab</t>
  </si>
  <si>
    <t>NbHGlobES</t>
  </si>
  <si>
    <t>NbHMus</t>
  </si>
  <si>
    <t>NbHDanse</t>
  </si>
  <si>
    <t>NbHTh</t>
  </si>
  <si>
    <t>TpsWDir</t>
  </si>
  <si>
    <t>TpsWAdm</t>
  </si>
  <si>
    <t>TpsWTech</t>
  </si>
  <si>
    <t>TpsWBén</t>
  </si>
  <si>
    <t>PlanFor</t>
  </si>
  <si>
    <t>NbTotElEtab</t>
  </si>
  <si>
    <t>NbElMus</t>
  </si>
  <si>
    <t>NbElDan</t>
  </si>
  <si>
    <t>NbElTh</t>
  </si>
  <si>
    <t>NbElCC</t>
  </si>
  <si>
    <t>NbElCA</t>
  </si>
  <si>
    <t>NbElHC</t>
  </si>
  <si>
    <t>NbElPC</t>
  </si>
  <si>
    <t>NbElC1</t>
  </si>
  <si>
    <t>NbElC2</t>
  </si>
  <si>
    <t>NbElC3</t>
  </si>
  <si>
    <t>NbElC3D</t>
  </si>
  <si>
    <t>NbElCPP</t>
  </si>
  <si>
    <t>NbElC1FM</t>
  </si>
  <si>
    <t>NbElC2FM</t>
  </si>
  <si>
    <t>NbElC3FM</t>
  </si>
  <si>
    <t>NbElHand</t>
  </si>
  <si>
    <t>NbElCHA1P</t>
  </si>
  <si>
    <t>NbElCHA2C</t>
  </si>
  <si>
    <t>NbElCHA2L</t>
  </si>
  <si>
    <t>NbEl0-6</t>
  </si>
  <si>
    <t>NbEl6-12</t>
  </si>
  <si>
    <t>NbEl12-18</t>
  </si>
  <si>
    <t>NbElAdu</t>
  </si>
  <si>
    <t>NbSpecHM</t>
  </si>
  <si>
    <t>NbPubSpecHM</t>
  </si>
  <si>
    <t>RezoStruc</t>
  </si>
  <si>
    <t>WregEcoles</t>
  </si>
  <si>
    <t>WregEquip</t>
  </si>
  <si>
    <t>Ecole municipale de musique de Voreppe</t>
  </si>
  <si>
    <t>Oui/non</t>
  </si>
  <si>
    <t>Oui</t>
  </si>
  <si>
    <t>Non</t>
  </si>
  <si>
    <t>Syndicat intercommunal</t>
  </si>
  <si>
    <t>Intercommunal</t>
  </si>
  <si>
    <t>Aucun</t>
  </si>
  <si>
    <t>CRC</t>
  </si>
  <si>
    <t>CRI</t>
  </si>
  <si>
    <t>CRD</t>
  </si>
  <si>
    <t>CRR</t>
  </si>
  <si>
    <t>Homme</t>
  </si>
  <si>
    <t>Femme</t>
  </si>
  <si>
    <t>Statut territo</t>
  </si>
  <si>
    <t>ATEA</t>
  </si>
  <si>
    <t>PEA</t>
  </si>
  <si>
    <t>Autre</t>
  </si>
  <si>
    <t>Statut contract</t>
  </si>
  <si>
    <t>CDI</t>
  </si>
  <si>
    <t>CDD</t>
  </si>
  <si>
    <t>DE</t>
  </si>
  <si>
    <t>CA</t>
  </si>
  <si>
    <t>Diplôme national supérieur professionnel de musicien (délivré au terme d'un premier cycle d'enseignement supérieur)/DEM/ CEPI/ ou équivalent</t>
  </si>
  <si>
    <t>DUMI</t>
  </si>
  <si>
    <t>Diplôme de deuxième cycle supérieur de musique du CNSMD de Lyon ou du CNSMD de Paris</t>
  </si>
  <si>
    <t>Autre diplôme d'enseignement supérieur</t>
  </si>
  <si>
    <t>Non diplômé</t>
  </si>
  <si>
    <t>Régularité</t>
  </si>
  <si>
    <t>Régulière (hebdomadaire)</t>
  </si>
  <si>
    <t>Ponctuelle (projet)</t>
  </si>
  <si>
    <t>Public EAC</t>
  </si>
  <si>
    <t>Scolaire 1er degré maternelle et primaire</t>
  </si>
  <si>
    <t>Scolaire 2d degré Collège</t>
  </si>
  <si>
    <t>Scolaire 2d degré Lycée</t>
  </si>
  <si>
    <t>Enfants temps périscolaire (NAP/TAP…)</t>
  </si>
  <si>
    <t>Enfants extrascolaire (Loisirs…)</t>
  </si>
  <si>
    <t>Petite enfance (crèches, RAM,…)</t>
  </si>
  <si>
    <t>Autre public en partenariat avec structures sociales ou socioculturelles (centre social, MJC…)</t>
  </si>
  <si>
    <t>Autre public en partenariat avec structures médicales ou médicosociales (IME, hôpitaux, EHPAD…)</t>
  </si>
  <si>
    <t>Intervenant</t>
  </si>
  <si>
    <t>Pratiques amateurs</t>
  </si>
  <si>
    <t>Harmonie</t>
  </si>
  <si>
    <t>Batterie-Fanfare</t>
  </si>
  <si>
    <t>Groupe musique actuelle</t>
  </si>
  <si>
    <t>Chorale</t>
  </si>
  <si>
    <t>Troupe danse</t>
  </si>
  <si>
    <t>Troupe théâtre</t>
  </si>
  <si>
    <t>Autre groupe amateur</t>
  </si>
  <si>
    <t>Voir Feuille dédiée</t>
  </si>
  <si>
    <t>Genre</t>
  </si>
  <si>
    <t>Musique</t>
  </si>
  <si>
    <t>Danse</t>
  </si>
  <si>
    <t>Théâtre</t>
  </si>
  <si>
    <t>Cirque</t>
  </si>
  <si>
    <t>Accordéon Chromatique</t>
  </si>
  <si>
    <t>Accordéon Diatonique</t>
  </si>
  <si>
    <t>Alto</t>
  </si>
  <si>
    <t>Autres Musique</t>
  </si>
  <si>
    <t>Bandonéon</t>
  </si>
  <si>
    <t>Banjo</t>
  </si>
  <si>
    <t>Basson</t>
  </si>
  <si>
    <t>Basson Baroque Ou Dulcian</t>
  </si>
  <si>
    <t>Batterie</t>
  </si>
  <si>
    <t>Bombarde</t>
  </si>
  <si>
    <t>Chant</t>
  </si>
  <si>
    <t>Cithare</t>
  </si>
  <si>
    <t>Clairon</t>
  </si>
  <si>
    <t>Clarinette</t>
  </si>
  <si>
    <t>Clarinette Basse</t>
  </si>
  <si>
    <t>Clavecin, Épinette, Virginal</t>
  </si>
  <si>
    <t>Contrebasse</t>
  </si>
  <si>
    <t>Cor À Pistons</t>
  </si>
  <si>
    <t>Cor Anglais</t>
  </si>
  <si>
    <t xml:space="preserve">Cor D'Harmonie </t>
  </si>
  <si>
    <t>Cor Des Alpes</t>
  </si>
  <si>
    <t>Cor Naturel</t>
  </si>
  <si>
    <t>Cornemuse, Cabrette, Musette, Hornpipe</t>
  </si>
  <si>
    <t>Cornet À Bouquin</t>
  </si>
  <si>
    <t>Cornet À Pistons</t>
  </si>
  <si>
    <t>Didgeridoo</t>
  </si>
  <si>
    <t>Djembé</t>
  </si>
  <si>
    <t>Euphonium</t>
  </si>
  <si>
    <t>Éveil Musical</t>
  </si>
  <si>
    <t>Flûtes À Bec</t>
  </si>
  <si>
    <t>Flûte Irlandaise</t>
  </si>
  <si>
    <t>Flûte Traversière</t>
  </si>
  <si>
    <t>Flûte Traversière Baroque Ou Traverso</t>
  </si>
  <si>
    <t>Guimbarde</t>
  </si>
  <si>
    <t>Guitare Acoustique</t>
  </si>
  <si>
    <t>Guitare Baroque</t>
  </si>
  <si>
    <t>Guitare Basse</t>
  </si>
  <si>
    <t>Guitare Électrique</t>
  </si>
  <si>
    <t>Guitare Folk</t>
  </si>
  <si>
    <t>Harmonica</t>
  </si>
  <si>
    <t>Harpe</t>
  </si>
  <si>
    <t>Harpe Baroque</t>
  </si>
  <si>
    <t>Hautbois</t>
  </si>
  <si>
    <t>Hautbois Baroque</t>
  </si>
  <si>
    <t>Hélicon</t>
  </si>
  <si>
    <t>Initiation - Parcours Découverte Musique</t>
  </si>
  <si>
    <t>Luth, Théorbe, Oud</t>
  </si>
  <si>
    <t>Lyre</t>
  </si>
  <si>
    <t>Mandoline</t>
  </si>
  <si>
    <t>M.A.O.</t>
  </si>
  <si>
    <t>Mélodica</t>
  </si>
  <si>
    <t>Orgue</t>
  </si>
  <si>
    <t>Percussions</t>
  </si>
  <si>
    <t>Piano</t>
  </si>
  <si>
    <t>Piano D'Accompagnement</t>
  </si>
  <si>
    <t>Saxhorn</t>
  </si>
  <si>
    <t>Saxophone</t>
  </si>
  <si>
    <t>Soubassophone</t>
  </si>
  <si>
    <t>Trombone À Coulisse</t>
  </si>
  <si>
    <t>Trombone À Pistons</t>
  </si>
  <si>
    <t>Trombone Baroque Ou Sacqueboute</t>
  </si>
  <si>
    <t>Trompette D'Harmonie</t>
  </si>
  <si>
    <t xml:space="preserve">Trompette Baroque </t>
  </si>
  <si>
    <t>Tuba</t>
  </si>
  <si>
    <t>Ukulélé</t>
  </si>
  <si>
    <t>Vièle</t>
  </si>
  <si>
    <t>Vielle À Roue, Chifonie</t>
  </si>
  <si>
    <t>Viole De Gambe</t>
  </si>
  <si>
    <t>Violon</t>
  </si>
  <si>
    <t xml:space="preserve">Violon Baroque </t>
  </si>
  <si>
    <t>Violoncelle</t>
  </si>
  <si>
    <t>Violoncelle Baroque</t>
  </si>
  <si>
    <t>Voix</t>
  </si>
  <si>
    <t>Sous-discipline</t>
  </si>
  <si>
    <t>Danse Classique</t>
  </si>
  <si>
    <t>Danse Contemporaine</t>
  </si>
  <si>
    <t>Éveil Danse</t>
  </si>
  <si>
    <t>Danse Hip-Hop</t>
  </si>
  <si>
    <t>Initiation Danse</t>
  </si>
  <si>
    <t>Autres Danse</t>
  </si>
  <si>
    <t>Danse Modern-Jazz</t>
  </si>
  <si>
    <t>Danse Traditionnelle</t>
  </si>
  <si>
    <t>Danse Renaissance</t>
  </si>
  <si>
    <t>Eveil théâtre</t>
  </si>
  <si>
    <t>Initiation théâtre</t>
  </si>
  <si>
    <t>Autres théâtre</t>
  </si>
  <si>
    <t>Theatre</t>
  </si>
  <si>
    <t>Si oui, avec quelle régularité travaillez-vous avec des bibliothèques médiathèques? (de 0 à 5)</t>
  </si>
  <si>
    <t>Si oui, avec quelle régularité travaillez-vous avec des salles de spectacles / lieux de diffusion? (de 0 à 5)</t>
  </si>
  <si>
    <t>Si oui, avec quelle régularité travaillez-vous avec des musées? (de 0 à 5)</t>
  </si>
  <si>
    <t>Si oui, avec quelle régularité travaillez-vous avec des lieux patrimoniaux? (de 0 à 5)</t>
  </si>
  <si>
    <t>Si oui, avec quelle régularité travaillez-vous avec des cinémas? (de 0 à 5)</t>
  </si>
  <si>
    <t>Si oui, avec quelle régularité travaillez-vous avec des centres d'art? (de 0 à 5)</t>
  </si>
  <si>
    <t>Si oui, avec quelle régularité travaillez-vous avec des festivals / évènements culturels? (de 0 à 5)</t>
  </si>
  <si>
    <t>Si oui, avec quelle régularité travaillez-vous avec d'autres partenaires culturels? (de 0 à 5)</t>
  </si>
  <si>
    <t>iWBibMed</t>
  </si>
  <si>
    <t>iWSalles</t>
  </si>
  <si>
    <t>iWMusées</t>
  </si>
  <si>
    <t>iWLieuxPat</t>
  </si>
  <si>
    <t>iWCiné</t>
  </si>
  <si>
    <t>iWCentresArt</t>
  </si>
  <si>
    <t>iWFestivs</t>
  </si>
  <si>
    <t>iWAutres</t>
  </si>
  <si>
    <r>
      <t xml:space="preserve">Questionnaire Subvention 2017 </t>
    </r>
    <r>
      <rPr>
        <b/>
        <sz val="12"/>
        <color indexed="10"/>
        <rFont val="Calibri"/>
        <family val="2"/>
      </rPr>
      <t xml:space="preserve">A REMPLIR OBLIGATOIREMENT </t>
    </r>
    <r>
      <rPr>
        <b/>
        <sz val="12"/>
        <rFont val="Calibri"/>
        <family val="2"/>
      </rPr>
      <t xml:space="preserve">Établissements </t>
    </r>
    <r>
      <rPr>
        <b/>
        <sz val="12"/>
        <color indexed="8"/>
        <rFont val="Calibri"/>
        <family val="2"/>
      </rPr>
      <t>d'enseignement artistique de l'Isère</t>
    </r>
  </si>
  <si>
    <r>
      <t>Le Département de l'Isère s'engage dans une</t>
    </r>
    <r>
      <rPr>
        <b/>
        <sz val="11"/>
        <color indexed="8"/>
        <rFont val="Garamond"/>
        <family val="1"/>
      </rPr>
      <t xml:space="preserve"> structuration de sa démarche d'observation de l'enseignement artistique, de l'éducation artistique et des pratiques artistiques en amateur</t>
    </r>
    <r>
      <rPr>
        <sz val="11"/>
        <color indexed="8"/>
        <rFont val="Garamond"/>
        <family val="1"/>
      </rPr>
      <t xml:space="preserve">. Dans le cadre de sa compétence obligatoire, il lui faut disposer de données chiffrées fiables et récoltées régulièrement. Ces données une fois traitées permettront de disposer d’outils d’aide à la décision pour mieux </t>
    </r>
    <r>
      <rPr>
        <b/>
        <sz val="11"/>
        <color indexed="8"/>
        <rFont val="Garamond"/>
        <family val="1"/>
      </rPr>
      <t>répondre aux besoins des acteurs et des usagers</t>
    </r>
    <r>
      <rPr>
        <sz val="11"/>
        <color indexed="8"/>
        <rFont val="Garamond"/>
        <family val="1"/>
      </rPr>
      <t xml:space="preserve">. Cette </t>
    </r>
    <r>
      <rPr>
        <b/>
        <sz val="11"/>
        <color indexed="8"/>
        <rFont val="Garamond"/>
        <family val="1"/>
      </rPr>
      <t>démarche a été élaborée en concertation avec les partenaires du schéma départemental</t>
    </r>
    <r>
      <rPr>
        <sz val="11"/>
        <color indexed="8"/>
        <rFont val="Garamond"/>
        <family val="1"/>
      </rPr>
      <t xml:space="preserve"> (Creeai, Medi'art/Musidauphins, FSMD/CMF Isère, et Foliephonies). Une synthèse vous sera communiquée.</t>
    </r>
    <r>
      <rPr>
        <b/>
        <sz val="11"/>
        <color indexed="8"/>
        <rFont val="Garamond"/>
        <family val="1"/>
      </rPr>
      <t xml:space="preserve"> Merci pour votre collaboration. 
</t>
    </r>
  </si>
  <si>
    <t>Le tableau est structuré en feuilles. Merci de remplir l’ensemble de ces feuilles.</t>
  </si>
  <si>
    <t>Statut juridique de l'ensemble/groupe</t>
  </si>
  <si>
    <t>Statut juridique</t>
  </si>
  <si>
    <t>Associative</t>
  </si>
  <si>
    <t>Pas de structure juridique</t>
  </si>
  <si>
    <t>Projets pour élèves</t>
  </si>
  <si>
    <t>Conférence</t>
  </si>
  <si>
    <t>Master-Class</t>
  </si>
  <si>
    <t>Ateliers de pratique artistique</t>
  </si>
  <si>
    <t>Type d'action</t>
  </si>
  <si>
    <t>Nom et descriptif court</t>
  </si>
  <si>
    <t>Projets communs établissement/ensemble</t>
  </si>
  <si>
    <t>Intégration dans les pratiques collectives proposées aux élèves de l'établissement</t>
  </si>
  <si>
    <t>http://bievre-isere.com/vivre-en-bievre-isere/culture/ecole-de-musique/</t>
  </si>
  <si>
    <t>Madame Myriam Zanon directrice</t>
  </si>
  <si>
    <t>www.lacotesaintandre.fr/Ecole-Municipale-de-Musique</t>
  </si>
  <si>
    <t>81 rue du Carrousel</t>
  </si>
  <si>
    <t>http://fljep-ssb.reseaudesassociations.fr/</t>
  </si>
  <si>
    <t>Ecole de musique intercommunale Manu Dibango</t>
  </si>
  <si>
    <t>https://www.territoire-de-beaurepaire.fr/spip.php?article181</t>
  </si>
  <si>
    <t>ecoledemusique.renage@orange.fr</t>
  </si>
  <si>
    <t xml:space="preserve">Centre musical Accords (Villard-Bonnot) </t>
  </si>
  <si>
    <t>Monsieur Sylvain Rebillat</t>
  </si>
  <si>
    <t>srebillat@outlook.fr</t>
  </si>
  <si>
    <t>Association musicale de la Zone Verte (Saint-Ismier)</t>
  </si>
  <si>
    <t>Ecole de musique des Deux Rives (Le Touvet)</t>
  </si>
  <si>
    <t>edm2r@orange.fr; edm2rives@gmail.com</t>
  </si>
  <si>
    <t>Le Petit Conservatoire des Alpes (Sainte-Marie d'Alloix)</t>
  </si>
  <si>
    <t>Mairie de Sainte-Marie-d'Alloix</t>
  </si>
  <si>
    <t>Sainte-Marie-d'Alloix</t>
  </si>
  <si>
    <t>pca.sma@gmail.com</t>
  </si>
  <si>
    <t>Ecole de cordes du Grésivaudan (Le Touvet)</t>
  </si>
  <si>
    <t>aude.moussy@yahoo.fr</t>
  </si>
  <si>
    <t>2 place François Cointereaux</t>
  </si>
  <si>
    <t>38630</t>
  </si>
  <si>
    <t>Conservatoire à rayonnement intercommunal du Pays Roussillonnais</t>
  </si>
  <si>
    <t>Place Arelis</t>
  </si>
  <si>
    <t>52 rue Wagner</t>
  </si>
  <si>
    <t>Monsieur Damien Gomez</t>
  </si>
  <si>
    <t>ecolemusiqueseychu@gmail.com</t>
  </si>
  <si>
    <t>Monsieur Henri GENSBURGER, directeur</t>
  </si>
  <si>
    <t>Ecole intercommunale de musique de l'Oisans</t>
  </si>
  <si>
    <t>Montée du Belvédère</t>
  </si>
  <si>
    <t>TOI12</t>
  </si>
  <si>
    <t>emusique@ccoisans.fr</t>
  </si>
  <si>
    <t>Conservatoire à rayonnement départemental Hector Berlioz</t>
  </si>
  <si>
    <t>Association Ritmo et Melodia (Valencin)</t>
  </si>
  <si>
    <t>Ecole de musique intercommunale de Vinay</t>
  </si>
  <si>
    <t>CC St Marcellin Vercors Isère communauté</t>
  </si>
  <si>
    <t>Ecole de musique intercommunale de la Bourne à l'Isère</t>
  </si>
  <si>
    <t>51 place du Breuil</t>
  </si>
  <si>
    <t>asso.music.38@gmail.com; cecile.roque31@gmail.com</t>
  </si>
  <si>
    <t>Maison pour tous St Etienne de Crossey</t>
  </si>
  <si>
    <t>Madame Marie-Christine Mosca</t>
  </si>
  <si>
    <t>Madame Chloé Lafort</t>
  </si>
  <si>
    <t>Monsieur Jean-Michel Boisard</t>
  </si>
  <si>
    <t>familyswales@free.fr</t>
  </si>
  <si>
    <t>segolene.jay@wanadoo.fr; ecoledemusiquecorenc@wanadoo.fr</t>
  </si>
  <si>
    <t>Madame Chloé Franceries, Directrice</t>
  </si>
  <si>
    <t>Espace musical Fernand Veyret (Claix)</t>
  </si>
  <si>
    <t>04 76 98 46 71</t>
  </si>
  <si>
    <t>Foyer Arts et Loisirs (Saint-Martin-le-Vinoux)</t>
  </si>
  <si>
    <t>falsmv@orange.fr</t>
  </si>
  <si>
    <t>Espace musical Gaston Baudry (Meylan)</t>
  </si>
  <si>
    <t>Jean-Jacques.Stoll@meylan.fr</t>
  </si>
  <si>
    <t>Culture et Loisirs (le-Sappey-en-Charteuse)</t>
  </si>
  <si>
    <t>Musique en l'Isle (l'Isle d'Abeau)</t>
  </si>
  <si>
    <t>Maison des Associations, rue du presbytère</t>
  </si>
  <si>
    <t>http://mei-asso.fr</t>
  </si>
  <si>
    <t>Madame Sandrine RICHARD Président de Musique en l'Isle</t>
  </si>
  <si>
    <t>Association musicale vivaldi nord isère (l'Isle d'Abeau)</t>
  </si>
  <si>
    <t>Rue Saint-Théobald</t>
  </si>
  <si>
    <t>http://www.amvni.com/</t>
  </si>
  <si>
    <t>Ecole municipale de musique de Pont-de-Chéruy</t>
  </si>
  <si>
    <t>Hôtel de ville de Pont de Chéruy 22 Rue de la République</t>
  </si>
  <si>
    <t>Pont-de-Cheruy</t>
  </si>
  <si>
    <t>http://www.em-cheruy.odavia.com/</t>
  </si>
  <si>
    <t>Monsieur Alain Tuduri Maire de Pont-de-Cheruy</t>
  </si>
  <si>
    <t>Monsieur Romain Belloni</t>
  </si>
  <si>
    <t>Musique en Obiou</t>
  </si>
  <si>
    <t xml:space="preserve">Mairie </t>
  </si>
  <si>
    <t>Mens</t>
  </si>
  <si>
    <t>CC du Trièves</t>
  </si>
  <si>
    <t>04 76 34 12 93</t>
  </si>
  <si>
    <t>http://musiqueenobiou.unblog.fr</t>
  </si>
  <si>
    <t xml:space="preserve">Cécile Tonnelier présidente </t>
  </si>
  <si>
    <t>pauline.rosabrunetto@bievre-isere.com
ecoledemusique@bievre-isere.com</t>
  </si>
  <si>
    <t>Madame Amélie Girerd
Conseillère départementale
Maire de Renage</t>
  </si>
  <si>
    <t>Madame Véronique Vergracht-Cherfia
Présidente de l'association musicale de Chapareillan</t>
  </si>
  <si>
    <t>Monsieur Andréas Watlzberg
Président de l'Ecole de musique intercommunale d'Uriage</t>
  </si>
  <si>
    <t>Monsieur Nicolas Stagouria
Présidente de l'association 
Ensemble musical Crollois</t>
  </si>
  <si>
    <t>Monsieur Christophe Braillon
Président de l'école de musique des deux rives</t>
  </si>
  <si>
    <t>Madame Sylvie Legrand
Présidente l'Ecole de musique du Val d'Amby</t>
  </si>
  <si>
    <t>Monsieur Emmanuel Lagié
Président de l'association Harmonie école de musique Saint-Quentinoise</t>
  </si>
  <si>
    <t>mlelarge@capi38.fr
fstroesser@capi38.fr</t>
  </si>
  <si>
    <t>Monsieur Frédéric De Azevedo
Président de la Communauté de communes St Marcellin Vercors Isère communauté</t>
  </si>
  <si>
    <t xml:space="preserve">
 ?Michel Bordenet directeur m.bordenet@ville-voiron.fr
</t>
  </si>
  <si>
    <t>Monsieur René Vachon
Président de la Maison pour tous CLSH</t>
  </si>
  <si>
    <t>Monsieur Stéphane Dupont-Ferrier
Maire du Fontanil Cornillon</t>
  </si>
  <si>
    <t>38113</t>
  </si>
  <si>
    <t>Madame Corinne Pothier-Denis
Présidente de l'association
Foyer arts et Loisirs</t>
  </si>
  <si>
    <t>38220</t>
  </si>
  <si>
    <t>0670152937</t>
  </si>
  <si>
    <t>Nombre d'élèves 7-12 ans</t>
  </si>
  <si>
    <t>Nombre d'élèves 13-18 ans</t>
  </si>
  <si>
    <t>Etes-vous membre d'un réseau territorial d'écoles de musique structuré (charte)?</t>
  </si>
  <si>
    <r>
      <rPr>
        <b/>
        <sz val="16"/>
        <color rgb="FFFF0000"/>
        <rFont val="Arial"/>
        <family val="2"/>
      </rPr>
      <t>Nombre d'heures d'enseignements et d'élèves par sous-discipline (hors formation musicale, orchestre, ensembles...)</t>
    </r>
    <r>
      <rPr>
        <b/>
        <sz val="11"/>
        <color indexed="8"/>
        <rFont val="Arial"/>
        <family val="2"/>
      </rPr>
      <t xml:space="preserve">
</t>
    </r>
  </si>
  <si>
    <t>Pratiques collectives , ensembles, orchestres (à l'exclusion de la formation musicale)</t>
  </si>
  <si>
    <r>
      <t xml:space="preserve">Projets à destination des </t>
    </r>
    <r>
      <rPr>
        <b/>
        <u/>
        <sz val="15"/>
        <color rgb="FFFF0000"/>
        <rFont val="Calibri"/>
        <family val="2"/>
      </rPr>
      <t>élèves inscrits dans l'établissement</t>
    </r>
    <r>
      <rPr>
        <b/>
        <sz val="15"/>
        <color rgb="FFFF0000"/>
        <rFont val="Calibri"/>
        <family val="2"/>
      </rPr>
      <t xml:space="preserve"> (master-class, résidence d'artiste,conférence…)</t>
    </r>
  </si>
  <si>
    <r>
      <t xml:space="preserve">Education artistique et culturelle (ateliers d'éveil, d'initiation, de découverte à destination d'un </t>
    </r>
    <r>
      <rPr>
        <b/>
        <u/>
        <sz val="15"/>
        <color rgb="FFFF0000"/>
        <rFont val="Calibri"/>
        <family val="2"/>
      </rPr>
      <t>public qui n'est pas inscrit dans l'établissement</t>
    </r>
    <r>
      <rPr>
        <b/>
        <sz val="15"/>
        <color rgb="FFFF0000"/>
        <rFont val="Calibri"/>
        <family val="2"/>
      </rPr>
      <t xml:space="preserve"> - sauf exception). 
1 ligne par intervention=1 intervenant et 1 groupe</t>
    </r>
  </si>
  <si>
    <t>Intervention en complément d'un artiste professionnel extérieur à l'établissement</t>
  </si>
  <si>
    <t>Intervention d'un artiste professionnel extérieur à l'établissement</t>
  </si>
  <si>
    <t>Groupe musique du monde, jazz</t>
  </si>
  <si>
    <t>Ensemble musique classique</t>
  </si>
  <si>
    <t>Nom de l'enseignant (MAJ)</t>
  </si>
  <si>
    <t>Prénom de l'enseignant (MAJ)</t>
  </si>
  <si>
    <t>ANNEE SCOLAIRE DE REFERENCE :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</si>
</sst>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C];[Red]\-#,##0.00\ [$€-40C]"/>
  </numFmts>
  <fonts count="26" x14ac:knownFonts="1">
    <font>
      <sz val="11"/>
      <color indexed="8"/>
      <name val="Arial"/>
      <family val="2"/>
    </font>
    <font>
      <b/>
      <i/>
      <sz val="16"/>
      <color indexed="8"/>
      <name val="Arial"/>
      <family val="2"/>
    </font>
    <font>
      <b/>
      <i/>
      <u/>
      <sz val="11"/>
      <color indexed="8"/>
      <name val="Arial"/>
      <family val="2"/>
    </font>
    <font>
      <sz val="11"/>
      <color indexed="8"/>
      <name val="Garamond"/>
      <family val="1"/>
    </font>
    <font>
      <b/>
      <sz val="12"/>
      <color indexed="8"/>
      <name val="Garamond"/>
      <family val="1"/>
    </font>
    <font>
      <b/>
      <sz val="12"/>
      <color indexed="10"/>
      <name val="Calibri"/>
      <family val="2"/>
    </font>
    <font>
      <b/>
      <sz val="12"/>
      <color indexed="8"/>
      <name val="Calibri"/>
      <family val="2"/>
    </font>
    <font>
      <b/>
      <sz val="11"/>
      <color indexed="8"/>
      <name val="Garamond"/>
      <family val="1"/>
    </font>
    <font>
      <sz val="11"/>
      <name val="Garamond"/>
      <family val="1"/>
    </font>
    <font>
      <b/>
      <i/>
      <sz val="11"/>
      <color indexed="8"/>
      <name val="Garamond"/>
      <family val="1"/>
    </font>
    <font>
      <sz val="12"/>
      <color indexed="8"/>
      <name val="Garamond"/>
      <family val="1"/>
    </font>
    <font>
      <i/>
      <sz val="11"/>
      <color indexed="8"/>
      <name val="Garamond"/>
      <family val="1"/>
    </font>
    <font>
      <sz val="11"/>
      <color indexed="10"/>
      <name val="Garamond"/>
      <family val="1"/>
    </font>
    <font>
      <sz val="11"/>
      <color indexed="53"/>
      <name val="Garamond"/>
      <family val="1"/>
    </font>
    <font>
      <b/>
      <sz val="11"/>
      <color indexed="8"/>
      <name val="Calibri"/>
      <family val="2"/>
    </font>
    <font>
      <sz val="11"/>
      <color indexed="8"/>
      <name val="Calibri"/>
      <family val="2"/>
    </font>
    <font>
      <sz val="11"/>
      <name val="Calibri"/>
      <family val="2"/>
    </font>
    <font>
      <b/>
      <sz val="11"/>
      <name val="Calibri"/>
      <family val="2"/>
    </font>
    <font>
      <u/>
      <sz val="11"/>
      <color indexed="12"/>
      <name val="Arial"/>
      <family val="2"/>
    </font>
    <font>
      <sz val="11"/>
      <color indexed="8"/>
      <name val="Arial"/>
      <family val="2"/>
    </font>
    <font>
      <b/>
      <sz val="11"/>
      <color indexed="8"/>
      <name val="Arial"/>
      <family val="2"/>
    </font>
    <font>
      <b/>
      <sz val="12"/>
      <name val="Calibri"/>
      <family val="2"/>
    </font>
    <font>
      <u/>
      <sz val="11"/>
      <name val="Calibri"/>
      <family val="2"/>
    </font>
    <font>
      <b/>
      <sz val="16"/>
      <color rgb="FFFF0000"/>
      <name val="Arial"/>
      <family val="2"/>
    </font>
    <font>
      <b/>
      <sz val="15"/>
      <color rgb="FFFF0000"/>
      <name val="Calibri"/>
      <family val="2"/>
    </font>
    <font>
      <b/>
      <u/>
      <sz val="15"/>
      <color rgb="FFFF0000"/>
      <name val="Calibri"/>
      <family val="2"/>
    </font>
  </fonts>
  <fills count="15">
    <fill>
      <patternFill patternType="none"/>
    </fill>
    <fill>
      <patternFill patternType="gray125"/>
    </fill>
    <fill>
      <patternFill patternType="solid">
        <fgColor indexed="26"/>
        <bgColor indexed="9"/>
      </patternFill>
    </fill>
    <fill>
      <patternFill patternType="solid">
        <fgColor indexed="31"/>
        <bgColor indexed="26"/>
      </patternFill>
    </fill>
    <fill>
      <patternFill patternType="solid">
        <fgColor indexed="42"/>
        <bgColor indexed="27"/>
      </patternFill>
    </fill>
    <fill>
      <patternFill patternType="solid">
        <fgColor indexed="50"/>
        <bgColor indexed="22"/>
      </patternFill>
    </fill>
    <fill>
      <patternFill patternType="solid">
        <fgColor indexed="27"/>
        <bgColor indexed="41"/>
      </patternFill>
    </fill>
    <fill>
      <patternFill patternType="solid">
        <fgColor indexed="43"/>
        <bgColor indexed="26"/>
      </patternFill>
    </fill>
    <fill>
      <patternFill patternType="solid">
        <fgColor indexed="44"/>
        <bgColor indexed="22"/>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3"/>
      </patternFill>
    </fill>
    <fill>
      <patternFill patternType="solid">
        <fgColor theme="0"/>
        <bgColor indexed="50"/>
      </patternFill>
    </fill>
    <fill>
      <patternFill patternType="solid">
        <fgColor theme="0"/>
        <bgColor indexed="34"/>
      </patternFill>
    </fill>
  </fills>
  <borders count="11">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9" fillId="0" borderId="0"/>
    <xf numFmtId="0" fontId="1" fillId="0" borderId="0">
      <alignment horizontal="center"/>
    </xf>
    <xf numFmtId="0" fontId="1" fillId="0" borderId="0">
      <alignment horizontal="center" textRotation="90"/>
    </xf>
    <xf numFmtId="0" fontId="18" fillId="0" borderId="0" applyNumberFormat="0" applyFill="0" applyBorder="0" applyAlignment="0" applyProtection="0"/>
    <xf numFmtId="0" fontId="19" fillId="0" borderId="0"/>
    <xf numFmtId="0" fontId="2" fillId="0" borderId="0"/>
    <xf numFmtId="164" fontId="2" fillId="0" borderId="0"/>
  </cellStyleXfs>
  <cellXfs count="91">
    <xf numFmtId="0" fontId="0" fillId="0" borderId="0" xfId="0"/>
    <xf numFmtId="0" fontId="15" fillId="0" borderId="0" xfId="0" applyFont="1"/>
    <xf numFmtId="49" fontId="16" fillId="6" borderId="3" xfId="1" applyNumberFormat="1" applyFont="1" applyFill="1" applyBorder="1" applyAlignment="1">
      <alignment horizontal="center" vertical="top" wrapText="1"/>
    </xf>
    <xf numFmtId="0" fontId="0" fillId="4" borderId="0" xfId="0" applyFill="1"/>
    <xf numFmtId="0" fontId="0" fillId="7" borderId="0" xfId="0" applyFill="1"/>
    <xf numFmtId="0" fontId="0" fillId="4" borderId="0" xfId="0" applyFont="1" applyFill="1"/>
    <xf numFmtId="0" fontId="0" fillId="7" borderId="0" xfId="0" applyFont="1" applyFill="1"/>
    <xf numFmtId="2" fontId="16" fillId="6" borderId="3" xfId="1" applyNumberFormat="1" applyFont="1" applyFill="1" applyBorder="1" applyAlignment="1">
      <alignment horizontal="center" vertical="top" wrapText="1"/>
    </xf>
    <xf numFmtId="0" fontId="17" fillId="6" borderId="3" xfId="5" applyFont="1" applyFill="1" applyBorder="1" applyAlignment="1">
      <alignment horizontal="center" vertical="top" wrapText="1"/>
    </xf>
    <xf numFmtId="0" fontId="16" fillId="6" borderId="3" xfId="5" applyFont="1" applyFill="1" applyBorder="1" applyAlignment="1">
      <alignment horizontal="center" vertical="top" wrapText="1"/>
    </xf>
    <xf numFmtId="49" fontId="16" fillId="6" borderId="3" xfId="5" applyNumberFormat="1" applyFont="1" applyFill="1" applyBorder="1" applyAlignment="1">
      <alignment horizontal="center" vertical="top" wrapText="1"/>
    </xf>
    <xf numFmtId="49" fontId="16" fillId="9" borderId="7" xfId="1" applyNumberFormat="1" applyFont="1" applyFill="1" applyBorder="1" applyAlignment="1">
      <alignment horizontal="left" vertical="top" wrapText="1"/>
    </xf>
    <xf numFmtId="0" fontId="16" fillId="9" borderId="7" xfId="1" applyNumberFormat="1" applyFont="1" applyFill="1" applyBorder="1" applyAlignment="1">
      <alignment horizontal="left" vertical="top" wrapText="1"/>
    </xf>
    <xf numFmtId="0" fontId="16" fillId="9" borderId="7" xfId="0" applyNumberFormat="1" applyFont="1" applyFill="1" applyBorder="1" applyAlignment="1" applyProtection="1">
      <alignment horizontal="left" vertical="top" wrapText="1"/>
    </xf>
    <xf numFmtId="0" fontId="16" fillId="9" borderId="7" xfId="0" applyFont="1" applyFill="1" applyBorder="1" applyAlignment="1">
      <alignment vertical="center" wrapText="1"/>
    </xf>
    <xf numFmtId="0" fontId="16" fillId="10" borderId="7" xfId="5" applyFont="1" applyFill="1" applyBorder="1" applyAlignment="1">
      <alignment horizontal="left" vertical="top" wrapText="1"/>
    </xf>
    <xf numFmtId="0" fontId="16" fillId="13" borderId="7" xfId="5" applyFont="1" applyFill="1" applyBorder="1" applyAlignment="1">
      <alignment horizontal="left" vertical="top" wrapText="1"/>
    </xf>
    <xf numFmtId="0" fontId="16" fillId="9" borderId="7" xfId="5" applyFont="1" applyFill="1" applyBorder="1" applyAlignment="1">
      <alignment horizontal="left" vertical="top" wrapText="1"/>
    </xf>
    <xf numFmtId="0" fontId="16" fillId="9" borderId="7" xfId="0" applyFont="1" applyFill="1" applyBorder="1" applyAlignment="1">
      <alignment vertical="top" wrapText="1"/>
    </xf>
    <xf numFmtId="0" fontId="16" fillId="9" borderId="7" xfId="0" applyFont="1" applyFill="1" applyBorder="1" applyAlignment="1">
      <alignment horizontal="left" vertical="top" wrapText="1"/>
    </xf>
    <xf numFmtId="49" fontId="16" fillId="14" borderId="7" xfId="1" applyNumberFormat="1" applyFont="1" applyFill="1" applyBorder="1" applyAlignment="1">
      <alignment horizontal="left" vertical="top" wrapText="1"/>
    </xf>
    <xf numFmtId="0" fontId="16" fillId="12" borderId="7" xfId="5" applyFont="1" applyFill="1" applyBorder="1" applyAlignment="1">
      <alignment horizontal="left" vertical="top" wrapText="1"/>
    </xf>
    <xf numFmtId="0" fontId="16" fillId="11" borderId="7" xfId="5" applyFont="1" applyFill="1" applyBorder="1" applyAlignment="1">
      <alignment horizontal="left" vertical="top" wrapText="1"/>
    </xf>
    <xf numFmtId="0" fontId="16" fillId="9" borderId="7" xfId="4" applyNumberFormat="1" applyFont="1" applyFill="1" applyBorder="1" applyAlignment="1" applyProtection="1">
      <alignment vertical="center" wrapText="1"/>
    </xf>
    <xf numFmtId="0" fontId="16" fillId="10" borderId="7" xfId="0" applyFont="1" applyFill="1" applyBorder="1" applyAlignment="1">
      <alignment wrapText="1"/>
    </xf>
    <xf numFmtId="0" fontId="22" fillId="9" borderId="7" xfId="4" applyNumberFormat="1" applyFont="1" applyFill="1" applyBorder="1" applyAlignment="1" applyProtection="1">
      <alignment vertical="center" wrapText="1"/>
    </xf>
    <xf numFmtId="0" fontId="22" fillId="9" borderId="7" xfId="4" applyNumberFormat="1" applyFont="1" applyFill="1" applyBorder="1" applyAlignment="1" applyProtection="1">
      <alignment vertical="top" wrapText="1"/>
    </xf>
    <xf numFmtId="1" fontId="16" fillId="10" borderId="7" xfId="0" applyNumberFormat="1" applyFont="1" applyFill="1" applyBorder="1" applyAlignment="1">
      <alignment wrapText="1"/>
    </xf>
    <xf numFmtId="0" fontId="16" fillId="10" borderId="7" xfId="0" applyFont="1" applyFill="1" applyBorder="1" applyAlignment="1">
      <alignment horizontal="center" vertical="center" wrapText="1" shrinkToFit="1"/>
    </xf>
    <xf numFmtId="0" fontId="22" fillId="10" borderId="7" xfId="4" applyNumberFormat="1" applyFont="1" applyFill="1" applyBorder="1" applyAlignment="1" applyProtection="1">
      <alignment vertical="center" wrapText="1"/>
    </xf>
    <xf numFmtId="0" fontId="16" fillId="10" borderId="7" xfId="0" applyFont="1" applyFill="1" applyBorder="1" applyAlignment="1">
      <alignment horizontal="left" wrapText="1"/>
    </xf>
    <xf numFmtId="49" fontId="16" fillId="10" borderId="7" xfId="0" applyNumberFormat="1" applyFont="1" applyFill="1" applyBorder="1" applyAlignment="1">
      <alignment wrapText="1"/>
    </xf>
    <xf numFmtId="0" fontId="22" fillId="10" borderId="7" xfId="4" applyNumberFormat="1" applyFont="1" applyFill="1" applyBorder="1" applyAlignment="1" applyProtection="1">
      <alignment wrapText="1"/>
    </xf>
    <xf numFmtId="1" fontId="16" fillId="9" borderId="7" xfId="0" applyNumberFormat="1" applyFont="1" applyFill="1" applyBorder="1" applyAlignment="1">
      <alignment wrapText="1"/>
    </xf>
    <xf numFmtId="49" fontId="16" fillId="9" borderId="7" xfId="0" applyNumberFormat="1" applyFont="1" applyFill="1" applyBorder="1" applyAlignment="1">
      <alignment wrapText="1"/>
    </xf>
    <xf numFmtId="0" fontId="16" fillId="9" borderId="7" xfId="0" applyFont="1" applyFill="1" applyBorder="1" applyAlignment="1">
      <alignment wrapText="1"/>
    </xf>
    <xf numFmtId="0" fontId="22" fillId="9" borderId="7" xfId="4" applyNumberFormat="1" applyFont="1" applyFill="1" applyBorder="1" applyAlignment="1" applyProtection="1">
      <alignment wrapText="1"/>
    </xf>
    <xf numFmtId="0" fontId="3" fillId="0" borderId="0" xfId="0" applyFont="1" applyProtection="1"/>
    <xf numFmtId="0" fontId="4" fillId="2" borderId="0" xfId="0" applyFont="1" applyFill="1" applyAlignment="1" applyProtection="1">
      <alignment horizontal="left"/>
    </xf>
    <xf numFmtId="0" fontId="4" fillId="0" borderId="0" xfId="0" applyFont="1" applyAlignment="1" applyProtection="1">
      <alignment horizontal="left"/>
    </xf>
    <xf numFmtId="0" fontId="3" fillId="3" borderId="0" xfId="0" applyFont="1" applyFill="1" applyProtection="1"/>
    <xf numFmtId="0" fontId="3" fillId="2" borderId="0" xfId="0" applyFont="1" applyFill="1" applyProtection="1"/>
    <xf numFmtId="0" fontId="3" fillId="2" borderId="0" xfId="0" applyFont="1" applyFill="1" applyAlignment="1" applyProtection="1">
      <alignment wrapText="1"/>
    </xf>
    <xf numFmtId="0" fontId="3" fillId="0" borderId="0" xfId="0" applyFont="1" applyAlignment="1" applyProtection="1">
      <alignment wrapText="1"/>
    </xf>
    <xf numFmtId="0" fontId="7" fillId="2" borderId="0" xfId="0" applyFont="1" applyFill="1" applyAlignment="1" applyProtection="1">
      <alignment horizontal="center"/>
    </xf>
    <xf numFmtId="0" fontId="9" fillId="2" borderId="0" xfId="0" applyFont="1" applyFill="1" applyProtection="1"/>
    <xf numFmtId="0" fontId="4" fillId="4" borderId="0" xfId="0" applyFont="1" applyFill="1" applyProtection="1"/>
    <xf numFmtId="0" fontId="3" fillId="4" borderId="1" xfId="0" applyFont="1" applyFill="1" applyBorder="1" applyProtection="1"/>
    <xf numFmtId="0" fontId="10" fillId="2" borderId="0" xfId="0" applyFont="1" applyFill="1" applyProtection="1"/>
    <xf numFmtId="0" fontId="4" fillId="5" borderId="0" xfId="0" applyFont="1" applyFill="1" applyProtection="1"/>
    <xf numFmtId="0" fontId="3" fillId="5" borderId="0" xfId="0" applyFont="1" applyFill="1" applyProtection="1"/>
    <xf numFmtId="0" fontId="3" fillId="4" borderId="0" xfId="0" applyFont="1" applyFill="1" applyProtection="1"/>
    <xf numFmtId="164" fontId="3" fillId="4" borderId="1" xfId="0" applyNumberFormat="1" applyFont="1" applyFill="1" applyBorder="1" applyProtection="1"/>
    <xf numFmtId="0" fontId="12" fillId="4" borderId="0" xfId="0" applyFont="1" applyFill="1" applyProtection="1"/>
    <xf numFmtId="0" fontId="13" fillId="4" borderId="1" xfId="0" applyFont="1" applyFill="1" applyBorder="1" applyProtection="1"/>
    <xf numFmtId="0" fontId="3" fillId="6" borderId="0" xfId="0" applyFont="1" applyFill="1" applyProtection="1"/>
    <xf numFmtId="0" fontId="3" fillId="6" borderId="1" xfId="0" applyFont="1" applyFill="1" applyBorder="1" applyProtection="1"/>
    <xf numFmtId="0" fontId="12" fillId="6" borderId="0" xfId="0" applyFont="1" applyFill="1" applyProtection="1"/>
    <xf numFmtId="0" fontId="8" fillId="4" borderId="0" xfId="0" applyFont="1" applyFill="1" applyProtection="1"/>
    <xf numFmtId="0" fontId="8" fillId="6" borderId="0" xfId="0" applyFont="1" applyFill="1" applyProtection="1"/>
    <xf numFmtId="0" fontId="4" fillId="5" borderId="0" xfId="0" applyFont="1" applyFill="1" applyBorder="1" applyProtection="1"/>
    <xf numFmtId="0" fontId="7" fillId="5" borderId="0" xfId="0" applyFont="1" applyFill="1" applyBorder="1" applyProtection="1"/>
    <xf numFmtId="0" fontId="3" fillId="4" borderId="0" xfId="0" applyFont="1" applyFill="1" applyBorder="1" applyAlignment="1" applyProtection="1">
      <alignment wrapText="1"/>
    </xf>
    <xf numFmtId="0" fontId="4" fillId="5" borderId="0" xfId="0" applyFont="1" applyFill="1" applyAlignment="1" applyProtection="1">
      <alignment wrapText="1"/>
    </xf>
    <xf numFmtId="0" fontId="3" fillId="4" borderId="0" xfId="0" applyFont="1" applyFill="1" applyAlignment="1" applyProtection="1">
      <alignment wrapText="1"/>
    </xf>
    <xf numFmtId="0" fontId="8" fillId="4" borderId="1" xfId="0" applyFont="1" applyFill="1" applyBorder="1" applyProtection="1"/>
    <xf numFmtId="0" fontId="0" fillId="0" borderId="0" xfId="0" applyProtection="1"/>
    <xf numFmtId="0" fontId="20" fillId="0" borderId="7" xfId="0" applyFont="1" applyBorder="1" applyAlignment="1" applyProtection="1">
      <alignment horizontal="center"/>
    </xf>
    <xf numFmtId="0" fontId="20" fillId="0" borderId="7" xfId="0" applyFont="1" applyBorder="1" applyProtection="1"/>
    <xf numFmtId="0" fontId="0" fillId="0" borderId="7" xfId="0" applyBorder="1" applyProtection="1"/>
    <xf numFmtId="0" fontId="14" fillId="0" borderId="2" xfId="0" applyFont="1" applyBorder="1" applyProtection="1"/>
    <xf numFmtId="0" fontId="0" fillId="0" borderId="2" xfId="0" applyBorder="1" applyProtection="1"/>
    <xf numFmtId="0" fontId="0" fillId="0" borderId="2" xfId="0" applyBorder="1" applyAlignment="1" applyProtection="1">
      <alignment wrapText="1"/>
    </xf>
    <xf numFmtId="0" fontId="0" fillId="0" borderId="3" xfId="0" applyBorder="1" applyProtection="1"/>
    <xf numFmtId="0" fontId="0" fillId="0" borderId="4" xfId="0" applyBorder="1" applyProtection="1"/>
    <xf numFmtId="0" fontId="0" fillId="0" borderId="0" xfId="0" applyBorder="1" applyProtection="1"/>
    <xf numFmtId="0" fontId="14" fillId="0" borderId="3" xfId="0" applyFont="1" applyBorder="1" applyProtection="1"/>
    <xf numFmtId="0" fontId="14" fillId="0" borderId="3" xfId="0" applyFont="1" applyBorder="1" applyAlignment="1" applyProtection="1">
      <alignment wrapText="1"/>
    </xf>
    <xf numFmtId="0" fontId="14" fillId="0" borderId="5" xfId="0" applyFont="1" applyBorder="1" applyAlignment="1" applyProtection="1">
      <alignment wrapText="1"/>
    </xf>
    <xf numFmtId="0" fontId="4" fillId="5" borderId="0" xfId="0" applyFont="1" applyFill="1" applyBorder="1" applyAlignment="1" applyProtection="1">
      <alignment horizontal="left"/>
    </xf>
    <xf numFmtId="0" fontId="3" fillId="8" borderId="0" xfId="0" applyFont="1" applyFill="1" applyBorder="1" applyAlignment="1" applyProtection="1">
      <alignment horizontal="center" vertical="top" wrapText="1"/>
    </xf>
    <xf numFmtId="0" fontId="8" fillId="6" borderId="0" xfId="0" applyFont="1" applyFill="1" applyBorder="1" applyAlignment="1" applyProtection="1">
      <alignment horizontal="center" vertical="top" wrapText="1"/>
    </xf>
    <xf numFmtId="0" fontId="9" fillId="7" borderId="0" xfId="0" applyFont="1" applyFill="1" applyBorder="1" applyAlignment="1" applyProtection="1">
      <alignment horizontal="center"/>
    </xf>
    <xf numFmtId="0" fontId="11" fillId="4" borderId="0" xfId="0" applyFont="1" applyFill="1" applyBorder="1" applyAlignment="1" applyProtection="1">
      <alignment wrapText="1"/>
    </xf>
    <xf numFmtId="0" fontId="20" fillId="0" borderId="8" xfId="0" applyFont="1" applyBorder="1" applyAlignment="1" applyProtection="1">
      <alignment horizontal="center" wrapText="1"/>
    </xf>
    <xf numFmtId="0" fontId="20" fillId="0" borderId="9" xfId="0" applyFont="1" applyBorder="1" applyAlignment="1" applyProtection="1">
      <alignment horizontal="center"/>
    </xf>
    <xf numFmtId="0" fontId="20" fillId="0" borderId="10" xfId="0" applyFont="1" applyBorder="1" applyAlignment="1" applyProtection="1">
      <alignment horizontal="center"/>
    </xf>
    <xf numFmtId="0" fontId="24" fillId="0" borderId="6" xfId="0" applyFont="1" applyBorder="1" applyAlignment="1" applyProtection="1">
      <alignment horizontal="center"/>
    </xf>
    <xf numFmtId="0" fontId="24" fillId="0" borderId="6" xfId="0" applyFont="1" applyBorder="1" applyAlignment="1" applyProtection="1">
      <alignment horizontal="center" vertical="center" wrapText="1"/>
    </xf>
    <xf numFmtId="0" fontId="24" fillId="0" borderId="6" xfId="0" applyFont="1" applyBorder="1" applyAlignment="1" applyProtection="1">
      <alignment horizontal="center" vertical="center"/>
    </xf>
    <xf numFmtId="0" fontId="24" fillId="0" borderId="7" xfId="0" applyFont="1" applyBorder="1" applyAlignment="1" applyProtection="1">
      <alignment horizontal="center" vertical="center" wrapText="1"/>
    </xf>
  </cellXfs>
  <cellStyles count="8">
    <cellStyle name="Excel Built-in Normal" xfId="1"/>
    <cellStyle name="Heading" xfId="2"/>
    <cellStyle name="Heading1" xfId="3"/>
    <cellStyle name="Lien hypertexte" xfId="4" builtinId="8"/>
    <cellStyle name="Normal" xfId="0" builtinId="0"/>
    <cellStyle name="Normal 2" xfId="5"/>
    <cellStyle name="Result" xfId="6"/>
    <cellStyle name="Result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99"/>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3067050</xdr:colOff>
      <xdr:row>0</xdr:row>
      <xdr:rowOff>142875</xdr:rowOff>
    </xdr:from>
    <xdr:to>
      <xdr:col>1</xdr:col>
      <xdr:colOff>3667125</xdr:colOff>
      <xdr:row>0</xdr:row>
      <xdr:rowOff>1562100</xdr:rowOff>
    </xdr:to>
    <xdr:sp macro="" textlink="">
      <xdr:nvSpPr>
        <xdr:cNvPr id="4098" name="AutoShape 2" descr="dossier de demande de subvention&#10;année 2016&#10;&#10;équipe artistique&#10;(théâtre, cirque, musique, danse&#10;"/>
        <xdr:cNvSpPr>
          <a:spLocks noChangeArrowheads="1"/>
        </xdr:cNvSpPr>
      </xdr:nvSpPr>
      <xdr:spPr bwMode="auto">
        <a:xfrm>
          <a:off x="3067050" y="142875"/>
          <a:ext cx="6210300" cy="1419225"/>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fr-FR" sz="1600" b="1" i="0" u="none" strike="noStrike" baseline="0">
              <a:solidFill>
                <a:srgbClr val="4F81BD"/>
              </a:solidFill>
              <a:latin typeface="Tahoma"/>
              <a:ea typeface="Tahoma"/>
              <a:cs typeface="Tahoma"/>
            </a:rPr>
            <a:t>                  dossier de demande de subvention année 2019</a:t>
          </a:r>
        </a:p>
        <a:p>
          <a:pPr algn="l" rtl="0">
            <a:defRPr sz="1000"/>
          </a:pPr>
          <a:endParaRPr lang="fr-FR" sz="1600" b="1" i="0" u="none" strike="noStrike" baseline="0">
            <a:solidFill>
              <a:srgbClr val="4F81BD"/>
            </a:solidFill>
            <a:latin typeface="Tahoma"/>
            <a:ea typeface="Tahoma"/>
            <a:cs typeface="Tahoma"/>
          </a:endParaRPr>
        </a:p>
        <a:p>
          <a:pPr algn="l" rtl="0">
            <a:defRPr sz="1000"/>
          </a:pPr>
          <a:r>
            <a:rPr lang="fr-FR" sz="1600" b="1" i="0" u="none" strike="noStrike" baseline="0">
              <a:solidFill>
                <a:srgbClr val="1F497D"/>
              </a:solidFill>
              <a:latin typeface="Tahoma"/>
              <a:ea typeface="Tahoma"/>
              <a:cs typeface="Tahoma"/>
            </a:rPr>
            <a:t>                   enseignement artistique</a:t>
          </a:r>
        </a:p>
        <a:p>
          <a:pPr algn="l" rtl="0">
            <a:defRPr sz="1000"/>
          </a:pPr>
          <a:endParaRPr lang="fr-FR" sz="1600" b="1" i="0" u="none" strike="noStrike" baseline="0">
            <a:solidFill>
              <a:srgbClr val="1F497D"/>
            </a:solidFill>
            <a:latin typeface="Tahoma"/>
            <a:ea typeface="Tahoma"/>
            <a:cs typeface="Tahoma"/>
          </a:endParaRPr>
        </a:p>
      </xdr:txBody>
    </xdr:sp>
    <xdr:clientData/>
  </xdr:twoCellAnchor>
  <xdr:twoCellAnchor>
    <xdr:from>
      <xdr:col>0</xdr:col>
      <xdr:colOff>200025</xdr:colOff>
      <xdr:row>0</xdr:row>
      <xdr:rowOff>114300</xdr:rowOff>
    </xdr:from>
    <xdr:to>
      <xdr:col>0</xdr:col>
      <xdr:colOff>2476500</xdr:colOff>
      <xdr:row>0</xdr:row>
      <xdr:rowOff>1095375</xdr:rowOff>
    </xdr:to>
    <xdr:pic>
      <xdr:nvPicPr>
        <xdr:cNvPr id="3" name="Image 2" descr="http://novanet/portal/rest/jcr/repository/collaboration/sites%20content/live/communication/documents/Chartes/Logos/Logo%20sans%20Is%C3%A8re-fr%20-%20monochrome%20pantone%2029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14300"/>
          <a:ext cx="22764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3190875</xdr:colOff>
      <xdr:row>0</xdr:row>
      <xdr:rowOff>209550</xdr:rowOff>
    </xdr:from>
    <xdr:to>
      <xdr:col>0</xdr:col>
      <xdr:colOff>4267200</xdr:colOff>
      <xdr:row>0</xdr:row>
      <xdr:rowOff>1285875</xdr:rowOff>
    </xdr:to>
    <xdr:pic>
      <xdr:nvPicPr>
        <xdr:cNvPr id="4" name="Image 3" descr="ÉDUCATION ET MÉDIATION ARTISTIQUES pictos sub culturelles-0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095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au2" displayName="Tableau2" ref="A75:A78" totalsRowShown="0">
  <autoFilter ref="A75:A78"/>
  <tableColumns count="1">
    <tableColumn id="1" name="Statut juridique"/>
  </tableColumns>
  <tableStyleInfo name="TableStyleLight1" showFirstColumn="0" showLastColumn="0" showRowStripes="1" showColumnStripes="0"/>
</table>
</file>

<file path=xl/tables/table2.xml><?xml version="1.0" encoding="utf-8"?>
<table xmlns="http://schemas.openxmlformats.org/spreadsheetml/2006/main" id="3" name="Tableau3" displayName="Tableau3" ref="A81:A85" totalsRowShown="0">
  <autoFilter ref="A81:A85"/>
  <tableColumns count="1">
    <tableColumn id="1" name="Projets pour élèves"/>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78"/>
  <sheetViews>
    <sheetView topLeftCell="A52" zoomScale="70" zoomScaleNormal="70" workbookViewId="0">
      <selection activeCell="B21" sqref="B21"/>
    </sheetView>
  </sheetViews>
  <sheetFormatPr baseColWidth="10" defaultColWidth="10.5" defaultRowHeight="14.4" x14ac:dyDescent="0.3"/>
  <cols>
    <col min="1" max="1" width="73.59765625" style="37" customWidth="1"/>
    <col min="2" max="2" width="61.69921875" style="37" customWidth="1"/>
    <col min="3" max="3" width="39.5" style="37" customWidth="1"/>
    <col min="4" max="8" width="10.5" style="37"/>
    <col min="9" max="9" width="15.69921875" style="37" customWidth="1"/>
    <col min="10" max="16384" width="10.5" style="37"/>
  </cols>
  <sheetData>
    <row r="1" spans="1:10" ht="135" customHeight="1" x14ac:dyDescent="0.3"/>
    <row r="2" spans="1:10" ht="15.6" x14ac:dyDescent="0.3">
      <c r="A2" s="79" t="s">
        <v>1013</v>
      </c>
      <c r="B2" s="79"/>
      <c r="C2" s="38"/>
      <c r="D2" s="39"/>
      <c r="E2" s="39"/>
      <c r="F2" s="39"/>
      <c r="G2" s="39"/>
      <c r="H2" s="39"/>
      <c r="I2" s="39"/>
    </row>
    <row r="3" spans="1:10" x14ac:dyDescent="0.3">
      <c r="A3" s="40"/>
      <c r="B3" s="40"/>
      <c r="C3" s="41"/>
      <c r="D3" s="40"/>
      <c r="E3" s="40"/>
      <c r="F3" s="40"/>
      <c r="G3" s="40"/>
      <c r="H3" s="40"/>
      <c r="I3" s="40"/>
    </row>
    <row r="4" spans="1:10" ht="81" customHeight="1" x14ac:dyDescent="0.3">
      <c r="A4" s="80" t="s">
        <v>1014</v>
      </c>
      <c r="B4" s="80"/>
      <c r="C4" s="42"/>
      <c r="D4" s="43"/>
      <c r="E4" s="43"/>
      <c r="F4" s="43"/>
      <c r="G4" s="43"/>
      <c r="H4" s="43"/>
      <c r="I4" s="43"/>
      <c r="J4" s="43"/>
    </row>
    <row r="5" spans="1:10" ht="30" customHeight="1" x14ac:dyDescent="0.3">
      <c r="A5" s="81" t="s">
        <v>1015</v>
      </c>
      <c r="B5" s="81"/>
      <c r="C5" s="42"/>
      <c r="D5" s="43"/>
      <c r="E5" s="43"/>
      <c r="F5" s="43"/>
      <c r="G5" s="43"/>
      <c r="H5" s="43"/>
      <c r="I5" s="43"/>
      <c r="J5" s="43"/>
    </row>
    <row r="6" spans="1:10" x14ac:dyDescent="0.3">
      <c r="A6" s="82" t="s">
        <v>1131</v>
      </c>
      <c r="B6" s="82"/>
      <c r="C6" s="44" t="s">
        <v>0</v>
      </c>
    </row>
    <row r="7" spans="1:10" x14ac:dyDescent="0.3">
      <c r="A7" s="45"/>
      <c r="B7" s="41"/>
      <c r="C7" s="41"/>
    </row>
    <row r="8" spans="1:10" ht="15.6" x14ac:dyDescent="0.3">
      <c r="A8" s="46" t="s">
        <v>1</v>
      </c>
      <c r="B8" s="47"/>
      <c r="C8" s="41"/>
    </row>
    <row r="9" spans="1:10" ht="15.6" x14ac:dyDescent="0.3">
      <c r="A9" s="46" t="s">
        <v>2</v>
      </c>
      <c r="B9" s="47"/>
      <c r="C9" s="41"/>
    </row>
    <row r="10" spans="1:10" ht="15.6" x14ac:dyDescent="0.3">
      <c r="A10" s="46" t="s">
        <v>3</v>
      </c>
      <c r="B10" s="47"/>
      <c r="C10" s="41"/>
    </row>
    <row r="11" spans="1:10" ht="15.6" x14ac:dyDescent="0.3">
      <c r="A11" s="48"/>
      <c r="B11" s="41"/>
      <c r="C11" s="41"/>
    </row>
    <row r="12" spans="1:10" ht="15.6" x14ac:dyDescent="0.3">
      <c r="A12" s="49" t="s">
        <v>4</v>
      </c>
      <c r="B12" s="50"/>
      <c r="C12" s="41"/>
    </row>
    <row r="13" spans="1:10" x14ac:dyDescent="0.3">
      <c r="A13" s="51" t="s">
        <v>5</v>
      </c>
      <c r="B13" s="47"/>
      <c r="C13" s="41"/>
    </row>
    <row r="14" spans="1:10" x14ac:dyDescent="0.3">
      <c r="A14" s="51" t="s">
        <v>6</v>
      </c>
      <c r="B14" s="47"/>
      <c r="C14" s="41"/>
    </row>
    <row r="15" spans="1:10" x14ac:dyDescent="0.3">
      <c r="A15" s="51" t="s">
        <v>7</v>
      </c>
      <c r="B15" s="52"/>
      <c r="C15" s="41"/>
    </row>
    <row r="16" spans="1:10" x14ac:dyDescent="0.3">
      <c r="A16" s="51" t="s">
        <v>8</v>
      </c>
      <c r="B16" s="52"/>
      <c r="C16" s="41"/>
    </row>
    <row r="17" spans="1:3" x14ac:dyDescent="0.3">
      <c r="A17" s="51" t="s">
        <v>9</v>
      </c>
      <c r="B17" s="52"/>
      <c r="C17" s="41"/>
    </row>
    <row r="18" spans="1:3" x14ac:dyDescent="0.3">
      <c r="A18" s="51" t="s">
        <v>10</v>
      </c>
      <c r="B18" s="52"/>
      <c r="C18" s="41"/>
    </row>
    <row r="19" spans="1:3" ht="15.75" customHeight="1" x14ac:dyDescent="0.3">
      <c r="A19" s="83" t="s">
        <v>11</v>
      </c>
      <c r="B19" s="83"/>
      <c r="C19" s="41"/>
    </row>
    <row r="20" spans="1:3" x14ac:dyDescent="0.3">
      <c r="A20" s="41"/>
      <c r="B20" s="41"/>
      <c r="C20" s="41"/>
    </row>
    <row r="21" spans="1:3" ht="15.6" x14ac:dyDescent="0.3">
      <c r="A21" s="49" t="s">
        <v>12</v>
      </c>
      <c r="B21" s="50"/>
      <c r="C21" s="41"/>
    </row>
    <row r="22" spans="1:3" x14ac:dyDescent="0.3">
      <c r="A22" s="51" t="s">
        <v>13</v>
      </c>
      <c r="B22" s="47"/>
      <c r="C22" s="41"/>
    </row>
    <row r="23" spans="1:3" x14ac:dyDescent="0.3">
      <c r="A23" s="51" t="s">
        <v>14</v>
      </c>
      <c r="B23" s="47"/>
      <c r="C23" s="41"/>
    </row>
    <row r="24" spans="1:3" x14ac:dyDescent="0.3">
      <c r="A24" s="51" t="s">
        <v>15</v>
      </c>
      <c r="B24" s="47"/>
      <c r="C24" s="41"/>
    </row>
    <row r="25" spans="1:3" x14ac:dyDescent="0.3">
      <c r="A25" s="51" t="s">
        <v>16</v>
      </c>
      <c r="B25" s="47"/>
      <c r="C25" s="41"/>
    </row>
    <row r="26" spans="1:3" x14ac:dyDescent="0.3">
      <c r="A26" s="51" t="s">
        <v>17</v>
      </c>
      <c r="B26" s="47"/>
      <c r="C26" s="41"/>
    </row>
    <row r="27" spans="1:3" x14ac:dyDescent="0.3">
      <c r="A27" s="53" t="s">
        <v>18</v>
      </c>
      <c r="B27" s="54" t="s">
        <v>904</v>
      </c>
      <c r="C27" s="41"/>
    </row>
    <row r="28" spans="1:3" x14ac:dyDescent="0.3">
      <c r="A28" s="40"/>
      <c r="B28" s="40"/>
      <c r="C28" s="41"/>
    </row>
    <row r="29" spans="1:3" ht="15.6" x14ac:dyDescent="0.3">
      <c r="A29" s="49" t="s">
        <v>19</v>
      </c>
      <c r="B29" s="50"/>
      <c r="C29" s="41"/>
    </row>
    <row r="30" spans="1:3" x14ac:dyDescent="0.3">
      <c r="A30" s="51" t="s">
        <v>20</v>
      </c>
      <c r="B30" s="47"/>
      <c r="C30" s="41"/>
    </row>
    <row r="31" spans="1:3" x14ac:dyDescent="0.3">
      <c r="A31" s="51" t="s">
        <v>21</v>
      </c>
      <c r="B31" s="47"/>
      <c r="C31" s="41"/>
    </row>
    <row r="32" spans="1:3" x14ac:dyDescent="0.3">
      <c r="A32" s="51" t="s">
        <v>22</v>
      </c>
      <c r="B32" s="47"/>
      <c r="C32" s="41"/>
    </row>
    <row r="33" spans="1:3" x14ac:dyDescent="0.3">
      <c r="A33" s="51" t="s">
        <v>23</v>
      </c>
      <c r="B33" s="47"/>
      <c r="C33" s="41"/>
    </row>
    <row r="34" spans="1:3" x14ac:dyDescent="0.3">
      <c r="A34" s="51" t="s">
        <v>24</v>
      </c>
      <c r="B34" s="47"/>
      <c r="C34" s="41"/>
    </row>
    <row r="35" spans="1:3" x14ac:dyDescent="0.3">
      <c r="A35" s="41"/>
      <c r="B35" s="41"/>
      <c r="C35" s="41"/>
    </row>
    <row r="36" spans="1:3" ht="15.6" x14ac:dyDescent="0.3">
      <c r="A36" s="49" t="s">
        <v>25</v>
      </c>
      <c r="B36" s="50"/>
      <c r="C36" s="41"/>
    </row>
    <row r="37" spans="1:3" x14ac:dyDescent="0.3">
      <c r="A37" s="51" t="s">
        <v>26</v>
      </c>
      <c r="B37" s="47"/>
      <c r="C37" s="41"/>
    </row>
    <row r="38" spans="1:3" x14ac:dyDescent="0.3">
      <c r="A38" s="55" t="s">
        <v>27</v>
      </c>
      <c r="B38" s="56"/>
      <c r="C38" s="41"/>
    </row>
    <row r="39" spans="1:3" x14ac:dyDescent="0.3">
      <c r="A39" s="55" t="s">
        <v>28</v>
      </c>
      <c r="B39" s="56"/>
      <c r="C39" s="41"/>
    </row>
    <row r="40" spans="1:3" x14ac:dyDescent="0.3">
      <c r="A40" s="55" t="s">
        <v>29</v>
      </c>
      <c r="B40" s="56"/>
      <c r="C40" s="41"/>
    </row>
    <row r="41" spans="1:3" x14ac:dyDescent="0.3">
      <c r="A41" s="57" t="s">
        <v>30</v>
      </c>
      <c r="B41" s="54" t="s">
        <v>904</v>
      </c>
      <c r="C41" s="41"/>
    </row>
    <row r="42" spans="1:3" x14ac:dyDescent="0.3">
      <c r="A42" s="58" t="s">
        <v>31</v>
      </c>
      <c r="B42" s="47"/>
      <c r="C42" s="41"/>
    </row>
    <row r="43" spans="1:3" x14ac:dyDescent="0.3">
      <c r="A43" s="51" t="s">
        <v>32</v>
      </c>
      <c r="B43" s="47"/>
      <c r="C43" s="41"/>
    </row>
    <row r="44" spans="1:3" x14ac:dyDescent="0.3">
      <c r="A44" s="51" t="s">
        <v>33</v>
      </c>
      <c r="B44" s="47"/>
      <c r="C44" s="41"/>
    </row>
    <row r="45" spans="1:3" x14ac:dyDescent="0.3">
      <c r="A45" s="59" t="s">
        <v>34</v>
      </c>
      <c r="B45" s="56"/>
      <c r="C45" s="41"/>
    </row>
    <row r="46" spans="1:3" x14ac:dyDescent="0.3">
      <c r="A46" s="55" t="s">
        <v>35</v>
      </c>
      <c r="B46" s="56"/>
      <c r="C46" s="41"/>
    </row>
    <row r="47" spans="1:3" x14ac:dyDescent="0.3">
      <c r="A47" s="55" t="s">
        <v>36</v>
      </c>
      <c r="B47" s="56"/>
      <c r="C47" s="41"/>
    </row>
    <row r="48" spans="1:3" x14ac:dyDescent="0.3">
      <c r="A48" s="55" t="s">
        <v>37</v>
      </c>
      <c r="B48" s="56"/>
      <c r="C48" s="41"/>
    </row>
    <row r="49" spans="1:3" x14ac:dyDescent="0.3">
      <c r="A49" s="55" t="s">
        <v>38</v>
      </c>
      <c r="B49" s="56"/>
      <c r="C49" s="41"/>
    </row>
    <row r="50" spans="1:3" x14ac:dyDescent="0.3">
      <c r="A50" s="55" t="s">
        <v>39</v>
      </c>
      <c r="B50" s="56"/>
      <c r="C50" s="41"/>
    </row>
    <row r="51" spans="1:3" x14ac:dyDescent="0.3">
      <c r="A51" s="51" t="s">
        <v>40</v>
      </c>
      <c r="B51" s="47"/>
      <c r="C51" s="41"/>
    </row>
    <row r="52" spans="1:3" x14ac:dyDescent="0.3">
      <c r="A52" s="51" t="s">
        <v>41</v>
      </c>
      <c r="B52" s="47"/>
      <c r="C52" s="41"/>
    </row>
    <row r="53" spans="1:3" x14ac:dyDescent="0.3">
      <c r="A53" s="51" t="s">
        <v>42</v>
      </c>
      <c r="B53" s="47"/>
      <c r="C53" s="41"/>
    </row>
    <row r="54" spans="1:3" x14ac:dyDescent="0.3">
      <c r="A54" s="55" t="s">
        <v>43</v>
      </c>
      <c r="B54" s="56"/>
      <c r="C54" s="41"/>
    </row>
    <row r="55" spans="1:3" x14ac:dyDescent="0.3">
      <c r="A55" s="51" t="s">
        <v>44</v>
      </c>
      <c r="B55" s="47"/>
      <c r="C55" s="41"/>
    </row>
    <row r="56" spans="1:3" x14ac:dyDescent="0.3">
      <c r="A56" s="51" t="s">
        <v>45</v>
      </c>
      <c r="B56" s="47"/>
      <c r="C56" s="41"/>
    </row>
    <row r="57" spans="1:3" x14ac:dyDescent="0.3">
      <c r="A57" s="51" t="s">
        <v>46</v>
      </c>
      <c r="B57" s="47"/>
      <c r="C57" s="41"/>
    </row>
    <row r="58" spans="1:3" x14ac:dyDescent="0.3">
      <c r="A58" s="55" t="s">
        <v>47</v>
      </c>
      <c r="B58" s="56"/>
      <c r="C58" s="41"/>
    </row>
    <row r="59" spans="1:3" x14ac:dyDescent="0.3">
      <c r="A59" s="55" t="s">
        <v>1118</v>
      </c>
      <c r="B59" s="56"/>
      <c r="C59" s="41"/>
    </row>
    <row r="60" spans="1:3" x14ac:dyDescent="0.3">
      <c r="A60" s="55" t="s">
        <v>1119</v>
      </c>
      <c r="B60" s="56"/>
      <c r="C60" s="41"/>
    </row>
    <row r="61" spans="1:3" x14ac:dyDescent="0.3">
      <c r="A61" s="55" t="s">
        <v>48</v>
      </c>
      <c r="B61" s="56"/>
      <c r="C61" s="41"/>
    </row>
    <row r="62" spans="1:3" x14ac:dyDescent="0.3">
      <c r="A62" s="41"/>
      <c r="B62" s="41"/>
      <c r="C62" s="41"/>
    </row>
    <row r="63" spans="1:3" ht="15.6" x14ac:dyDescent="0.3">
      <c r="A63" s="60" t="s">
        <v>49</v>
      </c>
      <c r="B63" s="61"/>
      <c r="C63" s="41"/>
    </row>
    <row r="64" spans="1:3" ht="28.8" x14ac:dyDescent="0.3">
      <c r="A64" s="62" t="s">
        <v>50</v>
      </c>
      <c r="B64" s="47"/>
      <c r="C64" s="41"/>
    </row>
    <row r="65" spans="1:3" x14ac:dyDescent="0.3">
      <c r="A65" s="62" t="s">
        <v>51</v>
      </c>
      <c r="B65" s="47"/>
      <c r="C65" s="41"/>
    </row>
    <row r="66" spans="1:3" x14ac:dyDescent="0.3">
      <c r="A66" s="42"/>
      <c r="B66" s="41"/>
      <c r="C66" s="41"/>
    </row>
    <row r="67" spans="1:3" ht="15.6" x14ac:dyDescent="0.3">
      <c r="A67" s="63" t="s">
        <v>52</v>
      </c>
      <c r="B67" s="50"/>
      <c r="C67" s="41"/>
    </row>
    <row r="68" spans="1:3" x14ac:dyDescent="0.3">
      <c r="A68" s="64" t="s">
        <v>1120</v>
      </c>
      <c r="B68" s="47"/>
      <c r="C68" s="41"/>
    </row>
    <row r="69" spans="1:3" ht="23.25" customHeight="1" x14ac:dyDescent="0.3">
      <c r="A69" s="64" t="s">
        <v>53</v>
      </c>
      <c r="B69" s="47"/>
      <c r="C69" s="41"/>
    </row>
    <row r="70" spans="1:3" ht="20.100000000000001" customHeight="1" x14ac:dyDescent="0.3">
      <c r="A70" s="64" t="s">
        <v>54</v>
      </c>
      <c r="B70" s="47"/>
      <c r="C70" s="41"/>
    </row>
    <row r="71" spans="1:3" ht="24" customHeight="1" x14ac:dyDescent="0.3">
      <c r="A71" s="64" t="s">
        <v>997</v>
      </c>
      <c r="B71" s="65"/>
      <c r="C71" s="41"/>
    </row>
    <row r="72" spans="1:3" ht="34.950000000000003" customHeight="1" x14ac:dyDescent="0.3">
      <c r="A72" s="64" t="s">
        <v>998</v>
      </c>
      <c r="B72" s="65"/>
      <c r="C72" s="41"/>
    </row>
    <row r="73" spans="1:3" ht="20.100000000000001" customHeight="1" x14ac:dyDescent="0.3">
      <c r="A73" s="64" t="s">
        <v>999</v>
      </c>
      <c r="B73" s="65"/>
      <c r="C73" s="41"/>
    </row>
    <row r="74" spans="1:3" ht="20.100000000000001" customHeight="1" x14ac:dyDescent="0.3">
      <c r="A74" s="64" t="s">
        <v>1000</v>
      </c>
      <c r="B74" s="65"/>
      <c r="C74" s="41"/>
    </row>
    <row r="75" spans="1:3" ht="20.100000000000001" customHeight="1" x14ac:dyDescent="0.3">
      <c r="A75" s="64" t="s">
        <v>1001</v>
      </c>
      <c r="B75" s="65"/>
      <c r="C75" s="41"/>
    </row>
    <row r="76" spans="1:3" ht="20.100000000000001" customHeight="1" x14ac:dyDescent="0.3">
      <c r="A76" s="64" t="s">
        <v>1002</v>
      </c>
      <c r="B76" s="65"/>
      <c r="C76" s="41"/>
    </row>
    <row r="77" spans="1:3" ht="20.100000000000001" customHeight="1" x14ac:dyDescent="0.3">
      <c r="A77" s="64" t="s">
        <v>1003</v>
      </c>
      <c r="B77" s="65"/>
      <c r="C77" s="41"/>
    </row>
    <row r="78" spans="1:3" ht="20.100000000000001" customHeight="1" x14ac:dyDescent="0.3">
      <c r="A78" s="64" t="s">
        <v>1004</v>
      </c>
      <c r="B78" s="65"/>
      <c r="C78" s="41"/>
    </row>
  </sheetData>
  <sheetProtection formatCells="0" insertHyperlinks="0" sort="0" autoFilter="0" pivotTables="0"/>
  <mergeCells count="5">
    <mergeCell ref="A2:B2"/>
    <mergeCell ref="A4:B4"/>
    <mergeCell ref="A5:B5"/>
    <mergeCell ref="A6:B6"/>
    <mergeCell ref="A19:B19"/>
  </mergeCells>
  <dataValidations xWindow="697" yWindow="740" count="15">
    <dataValidation type="list" operator="equal" showErrorMessage="1" sqref="A8:A10">
      <formula1>"Association culturelle de Corenc,Association musicale de Chamagnieu Frontonas,Association musicale de Chapareillan,Association musicale de La Tronche,Association musicale de la Zone Verte ,Association musicale de Vif Philippe Margue,Association musicale D"</formula1>
      <formula2>0</formula2>
    </dataValidation>
    <dataValidation operator="equal" allowBlank="1" showErrorMessage="1" sqref="B11:B12">
      <formula1>0</formula1>
      <formula2>0</formula2>
    </dataValidation>
    <dataValidation type="list" operator="equal" allowBlank="1" showErrorMessage="1" sqref="B13:B14 B68:B70 B34">
      <formula1>"Oui,Non"</formula1>
      <formula2>0</formula2>
    </dataValidation>
    <dataValidation type="whole" operator="greaterThanOrEqual" showInputMessage="1" showErrorMessage="1" prompt="Nombre entier seulement, sans préciser €" sqref="B16">
      <formula1>0</formula1>
      <formula2>0</formula2>
    </dataValidation>
    <dataValidation type="whole" operator="greaterThanOrEqual" allowBlank="1" showInputMessage="1" showErrorMessage="1" prompt="Nombre entier seulement, sans préciser €" sqref="B17">
      <formula1>0</formula1>
      <formula2>0</formula2>
    </dataValidation>
    <dataValidation type="whole" operator="greaterThanOrEqual" allowBlank="1" showInputMessage="1" showErrorMessage="1" prompt="En heures entières, sans préciser h (arrondir à l'heure supérieure si nécessaire)" sqref="B23:B24">
      <formula1>0</formula1>
      <formula2>0</formula2>
    </dataValidation>
    <dataValidation type="decimal" operator="greaterThanOrEqual" allowBlank="1" showInputMessage="1" showErrorMessage="1" prompt="Nombres entiers d'heure ou à la demi-heure supérieure (,5)._x000a_Ne pas préciser h" sqref="B33">
      <formula1>0</formula1>
      <formula2>0</formula2>
    </dataValidation>
    <dataValidation type="whole" operator="greaterThanOrEqual" allowBlank="1" showErrorMessage="1" sqref="B64:B65 B38:B40 B42:B45 B47:B61">
      <formula1>0</formula1>
      <formula2>0</formula2>
    </dataValidation>
    <dataValidation type="whole" allowBlank="1" showInputMessage="1" showErrorMessage="1" prompt="Entre 0 et 5" sqref="B71:B78">
      <formula1>0</formula1>
      <formula2>5</formula2>
    </dataValidation>
    <dataValidation type="list" operator="equal" allowBlank="1" showInputMessage="1" showErrorMessage="1" prompt="Merci de préciser la durée de validité de votre projet d'établissement dans la colonne C, et si vous n'en avez pas adopté, quelle en est la raison et quelles sont les perspectives." sqref="B22">
      <formula1>"Oui,Non"</formula1>
    </dataValidation>
    <dataValidation type="whole" operator="greaterThanOrEqual" showInputMessage="1" showErrorMessage="1" prompt="Nombre entier seulement, sans préciser €" sqref="B15">
      <formula1>0</formula1>
    </dataValidation>
    <dataValidation type="whole" operator="greaterThanOrEqual" allowBlank="1" showInputMessage="1" showErrorMessage="1" prompt="Nombre entier seulement, sans préciser €" sqref="B18">
      <formula1>0</formula1>
    </dataValidation>
    <dataValidation type="whole" operator="greaterThanOrEqual" allowBlank="1" showInputMessage="1" showErrorMessage="1" prompt="En heures entières, sans préciser h (arrondir à l'heure supérieure si nécessaire)" sqref="B25 B26">
      <formula1>0</formula1>
    </dataValidation>
    <dataValidation type="decimal" operator="greaterThanOrEqual" allowBlank="1" showInputMessage="1" showErrorMessage="1" prompt="Nombres entiers d'heure ou à la demi-heure supérieure (,5)._x000a_Ne pas préciser h" sqref="B30 B31 B32">
      <formula1>0</formula1>
    </dataValidation>
    <dataValidation type="whole" operator="greaterThanOrEqual" allowBlank="1" showErrorMessage="1" sqref="B37 B46">
      <formula1>0</formula1>
    </dataValidation>
  </dataValidation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drawing r:id="rId2"/>
  <extLst>
    <ext xmlns:x14="http://schemas.microsoft.com/office/spreadsheetml/2009/9/main" uri="{CCE6A557-97BC-4b89-ADB6-D9C93CAAB3DF}">
      <x14:dataValidations xmlns:xm="http://schemas.microsoft.com/office/excel/2006/main" xWindow="697" yWindow="740" count="3">
        <x14:dataValidation type="list" allowBlank="1" showInputMessage="1" showErrorMessage="1" prompt="Sélectionner votre structure dans la liste déroulante en cliquant sur la flèche à droite de la cellule. Si le nom de votre structure n' figure pas merci de l'inscrire dans la colonne C. ">
          <x14:formula1>
            <xm:f>'Données générales structures'!$A$2:$A$76</xm:f>
          </x14:formula1>
          <xm:sqref>B8</xm:sqref>
        </x14:dataValidation>
        <x14:dataValidation type="list" allowBlank="1" showInputMessage="1" showErrorMessage="1" prompt="Sélectionner le statut votre structure dans la liste déroulante en cliquant sur la flèche à droite de la cellule.">
          <x14:formula1>
            <xm:f>Listes!$A$6:$A$9</xm:f>
          </x14:formula1>
          <xm:sqref>B9</xm:sqref>
        </x14:dataValidation>
        <x14:dataValidation type="list" allowBlank="1" showInputMessage="1" showErrorMessage="1" prompt="Sélectionner le classement de votre structure dans la liste déroulante en cliquant sur la flèche à droite de la cellule. Si elle n'est pas classée choisir &quot;aucun&quot;.">
          <x14:formula1>
            <xm:f>Listes!$A$12:$A$16</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18"/>
  <sheetViews>
    <sheetView workbookViewId="0">
      <selection activeCell="F4" sqref="F4"/>
    </sheetView>
  </sheetViews>
  <sheetFormatPr baseColWidth="10" defaultColWidth="10.5" defaultRowHeight="13.8" x14ac:dyDescent="0.25"/>
  <cols>
    <col min="1" max="3" width="16.59765625" style="66" customWidth="1"/>
    <col min="4" max="4" width="10.5" style="66"/>
    <col min="5" max="6" width="27.59765625" style="66" customWidth="1"/>
    <col min="7" max="7" width="24.8984375" style="66" customWidth="1"/>
    <col min="8" max="8" width="27.3984375" style="66" customWidth="1"/>
    <col min="9" max="9" width="22.8984375" style="66" customWidth="1"/>
    <col min="10" max="10" width="0" style="66" hidden="1" customWidth="1"/>
    <col min="11" max="16384" width="10.5" style="66"/>
  </cols>
  <sheetData>
    <row r="1" spans="1:10" ht="43.5" customHeight="1" x14ac:dyDescent="0.25">
      <c r="A1" s="90" t="s">
        <v>75</v>
      </c>
      <c r="B1" s="90"/>
      <c r="C1" s="90"/>
      <c r="D1" s="90"/>
      <c r="E1" s="90"/>
      <c r="F1" s="90"/>
      <c r="G1" s="90"/>
      <c r="H1" s="90"/>
      <c r="I1" s="90"/>
    </row>
    <row r="2" spans="1:10" ht="43.2" x14ac:dyDescent="0.3">
      <c r="A2" s="78" t="s">
        <v>76</v>
      </c>
      <c r="B2" s="78" t="s">
        <v>77</v>
      </c>
      <c r="C2" s="78" t="s">
        <v>1016</v>
      </c>
      <c r="D2" s="78" t="s">
        <v>78</v>
      </c>
      <c r="E2" s="78" t="s">
        <v>1027</v>
      </c>
      <c r="F2" s="78" t="s">
        <v>1026</v>
      </c>
      <c r="G2" s="78" t="s">
        <v>79</v>
      </c>
      <c r="H2" s="78" t="s">
        <v>80</v>
      </c>
      <c r="I2" s="78" t="s">
        <v>81</v>
      </c>
      <c r="J2" s="66" t="s">
        <v>66</v>
      </c>
    </row>
    <row r="3" spans="1:10" x14ac:dyDescent="0.25">
      <c r="A3" s="69"/>
      <c r="B3" s="69"/>
      <c r="C3" s="69"/>
      <c r="D3" s="69"/>
      <c r="E3" s="69"/>
      <c r="F3" s="69"/>
      <c r="G3" s="69"/>
      <c r="H3" s="69"/>
      <c r="I3" s="69"/>
      <c r="J3" s="66" t="e">
        <f>Compilation!A2</f>
        <v>#N/A</v>
      </c>
    </row>
    <row r="4" spans="1:10" x14ac:dyDescent="0.25">
      <c r="A4" s="69"/>
      <c r="B4" s="69"/>
      <c r="C4" s="69"/>
      <c r="D4" s="69"/>
      <c r="E4" s="69"/>
      <c r="F4" s="69"/>
      <c r="G4" s="69"/>
      <c r="H4" s="69"/>
      <c r="I4" s="69"/>
    </row>
    <row r="5" spans="1:10" x14ac:dyDescent="0.25">
      <c r="A5" s="69"/>
      <c r="B5" s="69"/>
      <c r="C5" s="69"/>
      <c r="D5" s="69"/>
      <c r="E5" s="69"/>
      <c r="F5" s="69"/>
      <c r="G5" s="69"/>
      <c r="H5" s="69"/>
      <c r="I5" s="69"/>
    </row>
    <row r="6" spans="1:10" x14ac:dyDescent="0.25">
      <c r="A6" s="69"/>
      <c r="B6" s="69"/>
      <c r="C6" s="69"/>
      <c r="D6" s="69"/>
      <c r="E6" s="69"/>
      <c r="F6" s="69"/>
      <c r="G6" s="69"/>
      <c r="H6" s="69"/>
      <c r="I6" s="69"/>
    </row>
    <row r="7" spans="1:10" x14ac:dyDescent="0.25">
      <c r="A7" s="69"/>
      <c r="B7" s="69"/>
      <c r="C7" s="69"/>
      <c r="D7" s="69"/>
      <c r="E7" s="69"/>
      <c r="F7" s="69"/>
      <c r="G7" s="69"/>
      <c r="H7" s="69"/>
      <c r="I7" s="69"/>
    </row>
    <row r="8" spans="1:10" x14ac:dyDescent="0.25">
      <c r="A8" s="69"/>
      <c r="B8" s="69"/>
      <c r="C8" s="69"/>
      <c r="D8" s="69"/>
      <c r="E8" s="69"/>
      <c r="F8" s="69"/>
      <c r="G8" s="69"/>
      <c r="H8" s="69"/>
      <c r="I8" s="69"/>
    </row>
    <row r="9" spans="1:10" x14ac:dyDescent="0.25">
      <c r="A9" s="69"/>
      <c r="B9" s="69"/>
      <c r="C9" s="69"/>
      <c r="D9" s="69"/>
      <c r="E9" s="69"/>
      <c r="F9" s="69"/>
      <c r="G9" s="69"/>
      <c r="H9" s="69"/>
      <c r="I9" s="69"/>
    </row>
    <row r="10" spans="1:10" x14ac:dyDescent="0.25">
      <c r="A10" s="69"/>
      <c r="B10" s="69"/>
      <c r="C10" s="69"/>
      <c r="D10" s="69"/>
      <c r="E10" s="69"/>
      <c r="F10" s="69"/>
      <c r="G10" s="69"/>
      <c r="H10" s="69"/>
      <c r="I10" s="69"/>
    </row>
    <row r="11" spans="1:10" x14ac:dyDescent="0.25">
      <c r="A11" s="69"/>
      <c r="B11" s="69"/>
      <c r="C11" s="69"/>
      <c r="D11" s="69"/>
      <c r="E11" s="69"/>
      <c r="F11" s="69"/>
      <c r="G11" s="69"/>
      <c r="H11" s="69"/>
      <c r="I11" s="69"/>
    </row>
    <row r="12" spans="1:10" x14ac:dyDescent="0.25">
      <c r="A12" s="69"/>
      <c r="B12" s="69"/>
      <c r="C12" s="69"/>
      <c r="D12" s="69"/>
      <c r="E12" s="69"/>
      <c r="F12" s="69"/>
      <c r="G12" s="69"/>
      <c r="H12" s="69"/>
      <c r="I12" s="69"/>
    </row>
    <row r="13" spans="1:10" x14ac:dyDescent="0.25">
      <c r="A13" s="69"/>
      <c r="B13" s="69"/>
      <c r="C13" s="69"/>
      <c r="D13" s="69"/>
      <c r="E13" s="69"/>
      <c r="F13" s="69"/>
      <c r="G13" s="69"/>
      <c r="H13" s="69"/>
      <c r="I13" s="69"/>
    </row>
    <row r="14" spans="1:10" x14ac:dyDescent="0.25">
      <c r="A14" s="69"/>
      <c r="B14" s="69"/>
      <c r="C14" s="69"/>
      <c r="D14" s="69"/>
      <c r="E14" s="69"/>
      <c r="F14" s="69"/>
      <c r="G14" s="69"/>
      <c r="H14" s="69"/>
      <c r="I14" s="69"/>
    </row>
    <row r="15" spans="1:10" x14ac:dyDescent="0.25">
      <c r="A15" s="69"/>
      <c r="B15" s="69"/>
      <c r="C15" s="69"/>
      <c r="D15" s="69"/>
      <c r="E15" s="69"/>
      <c r="F15" s="69"/>
      <c r="G15" s="69"/>
      <c r="H15" s="69"/>
      <c r="I15" s="69"/>
    </row>
    <row r="16" spans="1:10" x14ac:dyDescent="0.25">
      <c r="A16" s="69"/>
      <c r="B16" s="69"/>
      <c r="C16" s="69"/>
      <c r="D16" s="69"/>
      <c r="E16" s="69"/>
      <c r="F16" s="69"/>
      <c r="G16" s="69"/>
      <c r="H16" s="69"/>
      <c r="I16" s="69"/>
    </row>
    <row r="17" spans="1:9" x14ac:dyDescent="0.25">
      <c r="A17" s="69"/>
      <c r="B17" s="69"/>
      <c r="C17" s="69"/>
      <c r="D17" s="69"/>
      <c r="E17" s="69"/>
      <c r="F17" s="69"/>
      <c r="G17" s="69"/>
      <c r="H17" s="69"/>
      <c r="I17" s="69"/>
    </row>
    <row r="18" spans="1:9" x14ac:dyDescent="0.25">
      <c r="A18" s="69"/>
      <c r="B18" s="69"/>
      <c r="C18" s="69"/>
      <c r="D18" s="69"/>
      <c r="E18" s="69"/>
      <c r="F18" s="69"/>
      <c r="G18" s="69"/>
      <c r="H18" s="69"/>
      <c r="I18" s="69"/>
    </row>
  </sheetData>
  <sheetProtection formatCells="0" insertHyperlinks="0" sort="0" autoFilter="0" pivotTables="0"/>
  <mergeCells count="1">
    <mergeCell ref="A1:I1"/>
  </mergeCells>
  <dataValidations count="4">
    <dataValidation type="list" operator="equal" allowBlank="1" showErrorMessage="1" sqref="D3:G18">
      <formula1>"Oui,Non"</formula1>
      <formula2>0</formula2>
    </dataValidation>
    <dataValidation type="list" operator="equal" allowBlank="1" showErrorMessage="1" sqref="C3:C18">
      <formula1>Statut_juridique</formula1>
    </dataValidation>
    <dataValidation type="whole" operator="greaterThanOrEqual" allowBlank="1" showInputMessage="1" showErrorMessage="1" prompt="Nombres entiers d'heures, sans préciser &quot;h&quot;" sqref="H3:H18">
      <formula1>0</formula1>
    </dataValidation>
    <dataValidation type="whole" operator="greaterThanOrEqual" allowBlank="1" showInputMessage="1" showErrorMessage="1" prompt="Nombres entiers" sqref="I3:I18">
      <formula1>0</formula1>
    </dataValidation>
  </dataValidations>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operator="equal" allowBlank="1" showErrorMessage="1">
          <x14:formula1>
            <xm:f>Listes!$A$65:$A$73</xm:f>
          </x14:formula1>
          <xm:sqref>B3:B18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BT2"/>
  <sheetViews>
    <sheetView topLeftCell="Z1" workbookViewId="0">
      <selection activeCell="BT2" sqref="BT2"/>
    </sheetView>
  </sheetViews>
  <sheetFormatPr baseColWidth="10" defaultColWidth="10.5" defaultRowHeight="13.8" x14ac:dyDescent="0.25"/>
  <cols>
    <col min="1" max="1" width="10.5" style="3"/>
    <col min="2" max="2" width="14.09765625" style="3" customWidth="1"/>
    <col min="3" max="3" width="13" style="3" customWidth="1"/>
    <col min="4" max="4" width="10.5" style="3"/>
    <col min="5" max="5" width="17.59765625" style="3" customWidth="1"/>
    <col min="6" max="6" width="10.5" style="3"/>
    <col min="7" max="7" width="9.5" style="3" customWidth="1"/>
    <col min="8" max="8" width="16.59765625" style="3" customWidth="1"/>
    <col min="9" max="9" width="19" style="3" customWidth="1"/>
    <col min="10" max="10" width="18.8984375" style="3" customWidth="1"/>
    <col min="11" max="11" width="13.8984375" style="3" customWidth="1"/>
    <col min="12" max="12" width="10.5" style="3"/>
    <col min="13" max="13" width="19.19921875" style="3" customWidth="1"/>
    <col min="14" max="14" width="20.69921875" style="3" customWidth="1"/>
    <col min="15" max="15" width="18.19921875" style="3" customWidth="1"/>
    <col min="16" max="16" width="12.5" style="3" customWidth="1"/>
    <col min="17" max="17" width="10.5" style="3"/>
    <col min="18" max="19" width="10.5" style="4"/>
    <col min="20" max="25" width="10.5" style="3"/>
    <col min="26" max="30" width="10.5" style="4"/>
    <col min="31" max="35" width="10.5" style="3"/>
    <col min="36" max="59" width="10.5" style="4"/>
    <col min="60" max="61" width="10.5" style="3"/>
    <col min="62" max="69" width="10.5" style="4"/>
    <col min="70" max="70" width="13.3984375" style="4" customWidth="1"/>
    <col min="71" max="72" width="10.5" style="4"/>
  </cols>
  <sheetData>
    <row r="1" spans="1:72" x14ac:dyDescent="0.25">
      <c r="A1" s="5" t="s">
        <v>806</v>
      </c>
      <c r="B1" s="5" t="s">
        <v>807</v>
      </c>
      <c r="C1" s="5" t="s">
        <v>84</v>
      </c>
      <c r="D1" s="5" t="s">
        <v>85</v>
      </c>
      <c r="E1" s="5" t="s">
        <v>86</v>
      </c>
      <c r="F1" s="5" t="s">
        <v>87</v>
      </c>
      <c r="G1" s="5" t="s">
        <v>196</v>
      </c>
      <c r="H1" s="5" t="s">
        <v>89</v>
      </c>
      <c r="I1" s="5" t="s">
        <v>90</v>
      </c>
      <c r="J1" s="5" t="s">
        <v>91</v>
      </c>
      <c r="K1" s="5" t="s">
        <v>92</v>
      </c>
      <c r="L1" s="5" t="s">
        <v>93</v>
      </c>
      <c r="M1" s="5" t="s">
        <v>808</v>
      </c>
      <c r="N1" s="5" t="s">
        <v>809</v>
      </c>
      <c r="O1" s="5" t="s">
        <v>810</v>
      </c>
      <c r="P1" s="5" t="s">
        <v>97</v>
      </c>
      <c r="Q1" s="5" t="s">
        <v>98</v>
      </c>
      <c r="R1" s="6" t="s">
        <v>2</v>
      </c>
      <c r="S1" s="6" t="s">
        <v>3</v>
      </c>
      <c r="T1" s="5" t="s">
        <v>811</v>
      </c>
      <c r="U1" s="5" t="s">
        <v>812</v>
      </c>
      <c r="V1" s="5" t="s">
        <v>813</v>
      </c>
      <c r="W1" s="5" t="s">
        <v>814</v>
      </c>
      <c r="X1" s="5" t="s">
        <v>815</v>
      </c>
      <c r="Y1" s="5" t="s">
        <v>816</v>
      </c>
      <c r="Z1" s="6" t="s">
        <v>817</v>
      </c>
      <c r="AA1" s="6" t="s">
        <v>818</v>
      </c>
      <c r="AB1" s="6" t="s">
        <v>819</v>
      </c>
      <c r="AC1" s="6" t="s">
        <v>820</v>
      </c>
      <c r="AD1" s="6" t="s">
        <v>821</v>
      </c>
      <c r="AE1" s="5" t="s">
        <v>822</v>
      </c>
      <c r="AF1" s="5" t="s">
        <v>823</v>
      </c>
      <c r="AG1" s="5" t="s">
        <v>824</v>
      </c>
      <c r="AH1" s="5" t="s">
        <v>825</v>
      </c>
      <c r="AI1" s="5" t="s">
        <v>826</v>
      </c>
      <c r="AJ1" s="6" t="s">
        <v>827</v>
      </c>
      <c r="AK1" s="6" t="s">
        <v>828</v>
      </c>
      <c r="AL1" s="6" t="s">
        <v>829</v>
      </c>
      <c r="AM1" s="6" t="s">
        <v>830</v>
      </c>
      <c r="AN1" s="6" t="s">
        <v>831</v>
      </c>
      <c r="AO1" s="6" t="s">
        <v>832</v>
      </c>
      <c r="AP1" s="6" t="s">
        <v>833</v>
      </c>
      <c r="AQ1" s="6" t="s">
        <v>834</v>
      </c>
      <c r="AR1" s="6" t="s">
        <v>835</v>
      </c>
      <c r="AS1" s="6" t="s">
        <v>836</v>
      </c>
      <c r="AT1" s="6" t="s">
        <v>837</v>
      </c>
      <c r="AU1" s="6" t="s">
        <v>838</v>
      </c>
      <c r="AV1" s="6" t="s">
        <v>839</v>
      </c>
      <c r="AW1" s="6" t="s">
        <v>840</v>
      </c>
      <c r="AX1" s="6" t="s">
        <v>841</v>
      </c>
      <c r="AY1" s="6" t="s">
        <v>842</v>
      </c>
      <c r="AZ1" s="6" t="s">
        <v>843</v>
      </c>
      <c r="BA1" s="6" t="s">
        <v>844</v>
      </c>
      <c r="BB1" s="6" t="s">
        <v>845</v>
      </c>
      <c r="BC1" s="6" t="s">
        <v>846</v>
      </c>
      <c r="BD1" s="6" t="s">
        <v>847</v>
      </c>
      <c r="BE1" s="6" t="s">
        <v>848</v>
      </c>
      <c r="BF1" s="6" t="s">
        <v>849</v>
      </c>
      <c r="BG1" s="6" t="s">
        <v>850</v>
      </c>
      <c r="BH1" s="5" t="s">
        <v>851</v>
      </c>
      <c r="BI1" s="5" t="s">
        <v>852</v>
      </c>
      <c r="BJ1" s="6" t="s">
        <v>853</v>
      </c>
      <c r="BK1" s="6" t="s">
        <v>854</v>
      </c>
      <c r="BL1" s="6" t="s">
        <v>855</v>
      </c>
      <c r="BM1" s="4" t="s">
        <v>1005</v>
      </c>
      <c r="BN1" s="4" t="s">
        <v>1006</v>
      </c>
      <c r="BO1" s="4" t="s">
        <v>1007</v>
      </c>
      <c r="BP1" s="4" t="s">
        <v>1008</v>
      </c>
      <c r="BQ1" s="4" t="s">
        <v>1009</v>
      </c>
      <c r="BR1" s="4" t="s">
        <v>1010</v>
      </c>
      <c r="BS1" s="4" t="s">
        <v>1011</v>
      </c>
      <c r="BT1" s="4" t="s">
        <v>1012</v>
      </c>
    </row>
    <row r="2" spans="1:72" x14ac:dyDescent="0.25">
      <c r="A2" s="3" t="e">
        <f>VLOOKUP(Général!B8,'Données générales structures'!$A$1:$Q$76,2,0)</f>
        <v>#N/A</v>
      </c>
      <c r="B2" s="3">
        <f>Général!B8</f>
        <v>0</v>
      </c>
      <c r="C2" s="3" t="e">
        <f>VLOOKUP(Général!$B$8,'Données générales structures'!$A$1:$Q$76,3,0)</f>
        <v>#N/A</v>
      </c>
      <c r="D2" s="3" t="e">
        <f>VLOOKUP(Général!$B$8,'Données générales structures'!$A$1:$Q$76,4,0)</f>
        <v>#N/A</v>
      </c>
      <c r="E2" s="3" t="e">
        <f>VLOOKUP(Général!$B$8,'Données générales structures'!$A$1:$Q$76,5,0)</f>
        <v>#N/A</v>
      </c>
      <c r="F2" s="3" t="e">
        <f>VLOOKUP(Général!$B$8,'Données générales structures'!$A$1:$Q$76,6,0)</f>
        <v>#N/A</v>
      </c>
      <c r="G2" s="3" t="e">
        <f>VLOOKUP(Général!$B$8,'Données générales structures'!$A$1:$Q$76,7,0)</f>
        <v>#N/A</v>
      </c>
      <c r="H2" s="3" t="e">
        <f>VLOOKUP(Général!$B$8,'Données générales structures'!$A$1:$Q$76,8,0)</f>
        <v>#N/A</v>
      </c>
      <c r="I2" s="3" t="e">
        <f>VLOOKUP(Général!$B$8,'Données générales structures'!$A$1:$Q$76,9,0)</f>
        <v>#N/A</v>
      </c>
      <c r="J2" s="3" t="e">
        <f>VLOOKUP(Général!$B$8,'Données générales structures'!$A$1:$Q$76,10,0)</f>
        <v>#N/A</v>
      </c>
      <c r="K2" s="3" t="e">
        <f>VLOOKUP(Général!$B$8,'Données générales structures'!$A$1:$Q$76,11,0)</f>
        <v>#N/A</v>
      </c>
      <c r="L2" s="3" t="e">
        <f>VLOOKUP(Général!$B$8,'Données générales structures'!$A$1:$Q$76,12,0)</f>
        <v>#N/A</v>
      </c>
      <c r="M2" s="3" t="e">
        <f>VLOOKUP(Général!$B$8,'Données générales structures'!$A$1:$Q$76,13,0)</f>
        <v>#N/A</v>
      </c>
      <c r="N2" s="3" t="e">
        <f>VLOOKUP(Général!$B$8,'Données générales structures'!$A$1:$Q$76,14,0)</f>
        <v>#N/A</v>
      </c>
      <c r="O2" s="3" t="e">
        <f>VLOOKUP(Général!$B$8,'Données générales structures'!$A$1:$Q$76,15,0)</f>
        <v>#N/A</v>
      </c>
      <c r="P2" s="3" t="e">
        <f>VLOOKUP(Général!$B$8,'Données générales structures'!$A$1:$Q$76,16,0)</f>
        <v>#N/A</v>
      </c>
      <c r="Q2" s="3" t="e">
        <f>VLOOKUP(Général!$B$8,'Données générales structures'!$A$1:$Q$76,17,0)</f>
        <v>#N/A</v>
      </c>
      <c r="R2" s="4" t="str">
        <f>IF(Général!$B9="","",Général!$B9)</f>
        <v/>
      </c>
      <c r="S2" s="4" t="str">
        <f>IF(Général!$B10="","",Général!$B10)</f>
        <v/>
      </c>
      <c r="T2" s="3" t="str">
        <f>IF(Général!$B13="","",Général!$B13)</f>
        <v/>
      </c>
      <c r="U2" s="3" t="str">
        <f>IF(Général!$B14="","",Général!$B14)</f>
        <v/>
      </c>
      <c r="V2" s="3" t="str">
        <f>IF(Général!$B15="","",Général!$B15)</f>
        <v/>
      </c>
      <c r="W2" s="3" t="str">
        <f>IF(Général!$B16="","",Général!$B16)</f>
        <v/>
      </c>
      <c r="X2" s="3" t="str">
        <f>IF(Général!$B17="","",Général!$B17)</f>
        <v/>
      </c>
      <c r="Y2" s="3" t="str">
        <f>IF(Général!$B18="","",Général!$B18)</f>
        <v/>
      </c>
      <c r="Z2" s="4" t="str">
        <f>IF(Général!$B22="","",Général!$B22)</f>
        <v/>
      </c>
      <c r="AA2" s="4" t="str">
        <f>IF(Général!$B23="","",Général!$B23)</f>
        <v/>
      </c>
      <c r="AB2" s="4" t="str">
        <f>IF(Général!$B24="","",Général!$B24)</f>
        <v/>
      </c>
      <c r="AC2" s="4" t="str">
        <f>IF(Général!$B25="","",Général!$B25)</f>
        <v/>
      </c>
      <c r="AD2" s="4" t="str">
        <f>IF(Général!$B26="","",Général!$B26)</f>
        <v/>
      </c>
      <c r="AE2" s="3" t="str">
        <f>IF(Général!$B30="","",Général!$B30)</f>
        <v/>
      </c>
      <c r="AF2" s="3" t="str">
        <f>IF(Général!$B31="","",Général!$B31)</f>
        <v/>
      </c>
      <c r="AG2" s="3" t="str">
        <f>IF(Général!$B32="","",Général!$B32)</f>
        <v/>
      </c>
      <c r="AH2" s="3" t="str">
        <f>IF(Général!$B33="","",Général!$B33)</f>
        <v/>
      </c>
      <c r="AI2" s="3" t="str">
        <f>IF(Général!$B34="","",Général!$B34)</f>
        <v/>
      </c>
      <c r="AJ2" s="4" t="str">
        <f>IF(Général!$B37="","",Général!$B37)</f>
        <v/>
      </c>
      <c r="AK2" s="4" t="str">
        <f>IF(Général!$B38="","",Général!$B38)</f>
        <v/>
      </c>
      <c r="AL2" s="4" t="str">
        <f>IF(Général!$B39="","",Général!$B39)</f>
        <v/>
      </c>
      <c r="AM2" s="4" t="str">
        <f>IF(Général!$B40="","",Général!$B40)</f>
        <v/>
      </c>
      <c r="AN2" s="4" t="str">
        <f>IF(Général!$B42="","",Général!$B42)</f>
        <v/>
      </c>
      <c r="AO2" s="4" t="str">
        <f>IF(Général!$B43="","",Général!$B43)</f>
        <v/>
      </c>
      <c r="AP2" s="4" t="str">
        <f>IF(Général!$B44="","",Général!$B44)</f>
        <v/>
      </c>
      <c r="AQ2" s="4" t="str">
        <f>IF(Général!$B45="","",Général!$B45)</f>
        <v/>
      </c>
      <c r="AR2" s="4" t="str">
        <f>IF(Général!$B46="","",Général!$B46)</f>
        <v/>
      </c>
      <c r="AS2" s="4" t="str">
        <f>IF(Général!$B47="","",Général!$B47)</f>
        <v/>
      </c>
      <c r="AT2" s="4" t="str">
        <f>IF(Général!$B48="","",Général!$B48)</f>
        <v/>
      </c>
      <c r="AU2" s="4" t="str">
        <f>IF(Général!$B49="","",Général!$B49)</f>
        <v/>
      </c>
      <c r="AV2" s="4" t="str">
        <f>IF(Général!$B50="","",Général!$B50)</f>
        <v/>
      </c>
      <c r="AW2" s="4" t="str">
        <f>IF(Général!$B51="","",Général!$B51)</f>
        <v/>
      </c>
      <c r="AX2" s="4" t="str">
        <f>IF(Général!$B52="","",Général!$B52)</f>
        <v/>
      </c>
      <c r="AY2" s="4" t="str">
        <f>IF(Général!$B53="","",Général!$B53)</f>
        <v/>
      </c>
      <c r="AZ2" s="4" t="str">
        <f>IF(Général!$B54="","",Général!$B54)</f>
        <v/>
      </c>
      <c r="BA2" s="4" t="str">
        <f>IF(Général!$B55="","",Général!$B55)</f>
        <v/>
      </c>
      <c r="BB2" s="4" t="str">
        <f>IF(Général!$B56="","",Général!$B56)</f>
        <v/>
      </c>
      <c r="BC2" s="4" t="str">
        <f>IF(Général!$B57="","",Général!$B57)</f>
        <v/>
      </c>
      <c r="BD2" s="4" t="str">
        <f>IF(Général!$B58="","",Général!$B58)</f>
        <v/>
      </c>
      <c r="BE2" s="4" t="str">
        <f>IF(Général!$B59="","",Général!$B59)</f>
        <v/>
      </c>
      <c r="BF2" s="4" t="str">
        <f>IF(Général!$B60="","",Général!$B60)</f>
        <v/>
      </c>
      <c r="BG2" s="4" t="str">
        <f>IF(Général!$B61="","",Général!$B61)</f>
        <v/>
      </c>
      <c r="BH2" s="3" t="str">
        <f>IF(Général!$B64="","",Général!$B64)</f>
        <v/>
      </c>
      <c r="BI2" s="3" t="str">
        <f>IF(Général!$B65="","",Général!$B65)</f>
        <v/>
      </c>
      <c r="BJ2" s="4" t="str">
        <f>IF(Général!$B68="","",Général!$B68)</f>
        <v/>
      </c>
      <c r="BK2" s="4" t="str">
        <f>IF(Général!$B69="","",Général!$B69)</f>
        <v/>
      </c>
      <c r="BL2" s="4" t="str">
        <f>IF(Général!$B70="","",Général!$B70)</f>
        <v/>
      </c>
      <c r="BM2" s="4" t="str">
        <f>IF(Général!$B71="","",Général!$B71)</f>
        <v/>
      </c>
      <c r="BN2" s="4" t="str">
        <f>IF(Général!$B72="","",Général!$B72)</f>
        <v/>
      </c>
      <c r="BO2" s="4" t="str">
        <f>IF(Général!$B73="","",Général!$B73)</f>
        <v/>
      </c>
      <c r="BP2" s="4" t="str">
        <f>IF(Général!$B74="","",Général!$B74)</f>
        <v/>
      </c>
      <c r="BQ2" s="4" t="str">
        <f>IF(Général!$B75="","",Général!$B75)</f>
        <v/>
      </c>
      <c r="BR2" s="4" t="str">
        <f>IF(Général!$B76="","",Général!$B76)</f>
        <v/>
      </c>
      <c r="BS2" s="4" t="str">
        <f>IF(Général!$B77="","",Général!$B77)</f>
        <v/>
      </c>
      <c r="BT2" s="4" t="str">
        <f>IF(Général!$B78="","",Général!$B78)</f>
        <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85"/>
  <sheetViews>
    <sheetView workbookViewId="0">
      <selection activeCell="F65" sqref="F65"/>
    </sheetView>
  </sheetViews>
  <sheetFormatPr baseColWidth="10" defaultRowHeight="13.8" x14ac:dyDescent="0.25"/>
  <cols>
    <col min="1" max="1" width="18.3984375" customWidth="1"/>
  </cols>
  <sheetData>
    <row r="1" spans="1:1" x14ac:dyDescent="0.25">
      <c r="A1" t="s">
        <v>857</v>
      </c>
    </row>
    <row r="2" spans="1:1" x14ac:dyDescent="0.25">
      <c r="A2" t="s">
        <v>858</v>
      </c>
    </row>
    <row r="3" spans="1:1" x14ac:dyDescent="0.25">
      <c r="A3" t="s">
        <v>859</v>
      </c>
    </row>
    <row r="5" spans="1:1" x14ac:dyDescent="0.25">
      <c r="A5" t="s">
        <v>2</v>
      </c>
    </row>
    <row r="6" spans="1:1" x14ac:dyDescent="0.25">
      <c r="A6" t="s">
        <v>108</v>
      </c>
    </row>
    <row r="7" spans="1:1" x14ac:dyDescent="0.25">
      <c r="A7" t="s">
        <v>228</v>
      </c>
    </row>
    <row r="8" spans="1:1" x14ac:dyDescent="0.25">
      <c r="A8" t="s">
        <v>860</v>
      </c>
    </row>
    <row r="9" spans="1:1" x14ac:dyDescent="0.25">
      <c r="A9" t="s">
        <v>861</v>
      </c>
    </row>
    <row r="11" spans="1:1" x14ac:dyDescent="0.25">
      <c r="A11" t="s">
        <v>3</v>
      </c>
    </row>
    <row r="12" spans="1:1" x14ac:dyDescent="0.25">
      <c r="A12" t="s">
        <v>862</v>
      </c>
    </row>
    <row r="13" spans="1:1" x14ac:dyDescent="0.25">
      <c r="A13" t="s">
        <v>863</v>
      </c>
    </row>
    <row r="14" spans="1:1" x14ac:dyDescent="0.25">
      <c r="A14" t="s">
        <v>864</v>
      </c>
    </row>
    <row r="15" spans="1:1" x14ac:dyDescent="0.25">
      <c r="A15" t="s">
        <v>865</v>
      </c>
    </row>
    <row r="16" spans="1:1" x14ac:dyDescent="0.25">
      <c r="A16" t="s">
        <v>866</v>
      </c>
    </row>
    <row r="19" spans="1:1" x14ac:dyDescent="0.25">
      <c r="A19" t="s">
        <v>55</v>
      </c>
    </row>
    <row r="20" spans="1:1" x14ac:dyDescent="0.25">
      <c r="A20" t="s">
        <v>867</v>
      </c>
    </row>
    <row r="21" spans="1:1" x14ac:dyDescent="0.25">
      <c r="A21" t="s">
        <v>868</v>
      </c>
    </row>
    <row r="24" spans="1:1" x14ac:dyDescent="0.25">
      <c r="A24" t="s">
        <v>869</v>
      </c>
    </row>
    <row r="25" spans="1:1" x14ac:dyDescent="0.25">
      <c r="A25" t="s">
        <v>870</v>
      </c>
    </row>
    <row r="26" spans="1:1" x14ac:dyDescent="0.25">
      <c r="A26" t="s">
        <v>871</v>
      </c>
    </row>
    <row r="27" spans="1:1" x14ac:dyDescent="0.25">
      <c r="A27" t="s">
        <v>872</v>
      </c>
    </row>
    <row r="29" spans="1:1" x14ac:dyDescent="0.25">
      <c r="A29" t="s">
        <v>873</v>
      </c>
    </row>
    <row r="30" spans="1:1" x14ac:dyDescent="0.25">
      <c r="A30" t="s">
        <v>874</v>
      </c>
    </row>
    <row r="31" spans="1:1" x14ac:dyDescent="0.25">
      <c r="A31" t="s">
        <v>875</v>
      </c>
    </row>
    <row r="32" spans="1:1" x14ac:dyDescent="0.25">
      <c r="A32" t="s">
        <v>872</v>
      </c>
    </row>
    <row r="34" spans="1:1" x14ac:dyDescent="0.25">
      <c r="A34" t="s">
        <v>60</v>
      </c>
    </row>
    <row r="35" spans="1:1" x14ac:dyDescent="0.25">
      <c r="A35" t="s">
        <v>876</v>
      </c>
    </row>
    <row r="36" spans="1:1" x14ac:dyDescent="0.25">
      <c r="A36" t="s">
        <v>877</v>
      </c>
    </row>
    <row r="37" spans="1:1" x14ac:dyDescent="0.25">
      <c r="A37" t="s">
        <v>878</v>
      </c>
    </row>
    <row r="38" spans="1:1" x14ac:dyDescent="0.25">
      <c r="A38" t="s">
        <v>879</v>
      </c>
    </row>
    <row r="39" spans="1:1" x14ac:dyDescent="0.25">
      <c r="A39" t="s">
        <v>880</v>
      </c>
    </row>
    <row r="40" spans="1:1" x14ac:dyDescent="0.25">
      <c r="A40" t="s">
        <v>881</v>
      </c>
    </row>
    <row r="41" spans="1:1" x14ac:dyDescent="0.25">
      <c r="A41" t="s">
        <v>882</v>
      </c>
    </row>
    <row r="43" spans="1:1" x14ac:dyDescent="0.25">
      <c r="A43" t="s">
        <v>883</v>
      </c>
    </row>
    <row r="44" spans="1:1" x14ac:dyDescent="0.25">
      <c r="A44" t="s">
        <v>884</v>
      </c>
    </row>
    <row r="45" spans="1:1" x14ac:dyDescent="0.25">
      <c r="A45" t="s">
        <v>885</v>
      </c>
    </row>
    <row r="48" spans="1:1" x14ac:dyDescent="0.25">
      <c r="A48" t="s">
        <v>886</v>
      </c>
    </row>
    <row r="49" spans="1:1" x14ac:dyDescent="0.25">
      <c r="A49" t="s">
        <v>887</v>
      </c>
    </row>
    <row r="50" spans="1:1" x14ac:dyDescent="0.25">
      <c r="A50" t="s">
        <v>888</v>
      </c>
    </row>
    <row r="51" spans="1:1" x14ac:dyDescent="0.25">
      <c r="A51" t="s">
        <v>889</v>
      </c>
    </row>
    <row r="52" spans="1:1" x14ac:dyDescent="0.25">
      <c r="A52" t="s">
        <v>890</v>
      </c>
    </row>
    <row r="53" spans="1:1" x14ac:dyDescent="0.25">
      <c r="A53" t="s">
        <v>891</v>
      </c>
    </row>
    <row r="54" spans="1:1" x14ac:dyDescent="0.25">
      <c r="A54" t="s">
        <v>892</v>
      </c>
    </row>
    <row r="55" spans="1:1" x14ac:dyDescent="0.25">
      <c r="A55" t="s">
        <v>893</v>
      </c>
    </row>
    <row r="56" spans="1:1" x14ac:dyDescent="0.25">
      <c r="A56" t="s">
        <v>894</v>
      </c>
    </row>
    <row r="57" spans="1:1" x14ac:dyDescent="0.25">
      <c r="A57" t="s">
        <v>872</v>
      </c>
    </row>
    <row r="59" spans="1:1" x14ac:dyDescent="0.25">
      <c r="A59" t="s">
        <v>895</v>
      </c>
    </row>
    <row r="60" spans="1:1" x14ac:dyDescent="0.25">
      <c r="A60" t="s">
        <v>879</v>
      </c>
    </row>
    <row r="61" spans="1:1" x14ac:dyDescent="0.25">
      <c r="A61" t="s">
        <v>872</v>
      </c>
    </row>
    <row r="64" spans="1:1" x14ac:dyDescent="0.25">
      <c r="A64" t="s">
        <v>896</v>
      </c>
    </row>
    <row r="65" spans="1:1" x14ac:dyDescent="0.25">
      <c r="A65" t="s">
        <v>897</v>
      </c>
    </row>
    <row r="66" spans="1:1" x14ac:dyDescent="0.25">
      <c r="A66" t="s">
        <v>898</v>
      </c>
    </row>
    <row r="67" spans="1:1" x14ac:dyDescent="0.25">
      <c r="A67" t="s">
        <v>899</v>
      </c>
    </row>
    <row r="68" spans="1:1" x14ac:dyDescent="0.25">
      <c r="A68" t="s">
        <v>1127</v>
      </c>
    </row>
    <row r="69" spans="1:1" x14ac:dyDescent="0.25">
      <c r="A69" t="s">
        <v>1128</v>
      </c>
    </row>
    <row r="70" spans="1:1" x14ac:dyDescent="0.25">
      <c r="A70" t="s">
        <v>900</v>
      </c>
    </row>
    <row r="71" spans="1:1" x14ac:dyDescent="0.25">
      <c r="A71" t="s">
        <v>901</v>
      </c>
    </row>
    <row r="72" spans="1:1" x14ac:dyDescent="0.25">
      <c r="A72" t="s">
        <v>902</v>
      </c>
    </row>
    <row r="73" spans="1:1" x14ac:dyDescent="0.25">
      <c r="A73" t="s">
        <v>903</v>
      </c>
    </row>
    <row r="75" spans="1:1" x14ac:dyDescent="0.25">
      <c r="A75" t="s">
        <v>1017</v>
      </c>
    </row>
    <row r="76" spans="1:1" x14ac:dyDescent="0.25">
      <c r="A76" t="s">
        <v>1018</v>
      </c>
    </row>
    <row r="77" spans="1:1" x14ac:dyDescent="0.25">
      <c r="A77" t="s">
        <v>872</v>
      </c>
    </row>
    <row r="78" spans="1:1" x14ac:dyDescent="0.25">
      <c r="A78" t="s">
        <v>1019</v>
      </c>
    </row>
    <row r="81" spans="1:1" x14ac:dyDescent="0.25">
      <c r="A81" t="s">
        <v>1020</v>
      </c>
    </row>
    <row r="82" spans="1:1" x14ac:dyDescent="0.25">
      <c r="A82" t="s">
        <v>1022</v>
      </c>
    </row>
    <row r="83" spans="1:1" x14ac:dyDescent="0.25">
      <c r="A83" t="s">
        <v>1021</v>
      </c>
    </row>
    <row r="84" spans="1:1" x14ac:dyDescent="0.25">
      <c r="A84" t="s">
        <v>1023</v>
      </c>
    </row>
    <row r="85" spans="1:1" x14ac:dyDescent="0.25">
      <c r="A85" t="s">
        <v>872</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3"/>
  <sheetViews>
    <sheetView tabSelected="1" zoomScale="70" zoomScaleNormal="70" workbookViewId="0">
      <selection activeCell="A3" sqref="A3"/>
    </sheetView>
  </sheetViews>
  <sheetFormatPr baseColWidth="10" defaultColWidth="11" defaultRowHeight="13.8" x14ac:dyDescent="0.25"/>
  <cols>
    <col min="1" max="1" width="19" style="69" customWidth="1"/>
    <col min="2" max="2" width="20.3984375" style="69" customWidth="1"/>
    <col min="3" max="3" width="48.59765625" style="69" customWidth="1"/>
    <col min="4" max="4" width="33.5" style="69" customWidth="1"/>
    <col min="5" max="5" width="0" style="66" hidden="1" customWidth="1"/>
    <col min="6" max="16384" width="11" style="66"/>
  </cols>
  <sheetData>
    <row r="1" spans="1:5" ht="73.95" customHeight="1" x14ac:dyDescent="0.4">
      <c r="A1" s="84" t="s">
        <v>1121</v>
      </c>
      <c r="B1" s="85"/>
      <c r="C1" s="85"/>
      <c r="D1" s="86"/>
    </row>
    <row r="2" spans="1:5" x14ac:dyDescent="0.25">
      <c r="A2" s="67" t="s">
        <v>905</v>
      </c>
      <c r="B2" s="67" t="s">
        <v>983</v>
      </c>
      <c r="C2" s="68" t="s">
        <v>18</v>
      </c>
      <c r="D2" s="68" t="s">
        <v>30</v>
      </c>
      <c r="E2" s="66" t="s">
        <v>61</v>
      </c>
    </row>
    <row r="3" spans="1:5" x14ac:dyDescent="0.25">
      <c r="E3" s="66" t="e">
        <f>Compilation!A2</f>
        <v>#N/A</v>
      </c>
    </row>
  </sheetData>
  <sheetProtection formatCells="0" insertHyperlinks="0" sort="0" autoFilter="0" pivotTables="0"/>
  <mergeCells count="1">
    <mergeCell ref="A1:D1"/>
  </mergeCells>
  <dataValidations count="2">
    <dataValidation type="decimal" operator="greaterThanOrEqual" allowBlank="1" showInputMessage="1" showErrorMessage="1" prompt="Arrondir à la demi-heure (,5)_x000a_Ne pas préciser &quot;h&quot;" sqref="C3:C1048576">
      <formula1>0</formula1>
    </dataValidation>
    <dataValidation type="list" allowBlank="1" showInputMessage="1" showErrorMessage="1" sqref="B3:B1048576">
      <formula1>INDIRECT(A3)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SousDisciplines!$A$1:$A$4</xm:f>
          </x14:formula1>
          <xm:sqref>A195:A201</xm:sqref>
        </x14:dataValidation>
        <x14:dataValidation type="list" allowBlank="1" showInputMessage="1" showErrorMessage="1" prompt="Choisir un genre en cliquant sur la flèche à droite de la cellule">
          <x14:formula1>
            <xm:f>SousDisciplines!$A$1:$A$4</xm:f>
          </x14:formula1>
          <xm:sqref>A3:A194</xm:sqref>
        </x14:dataValidation>
        <x14:dataValidation type="list" allowBlank="1" showInputMessage="1" showErrorMessage="1">
          <x14:formula1>
            <xm:f>SousDisciplines!C72:C1048576</xm:f>
          </x14:formula1>
          <xm:sqref>B1:B2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79"/>
  <sheetViews>
    <sheetView workbookViewId="0">
      <selection activeCell="E2" sqref="E2"/>
    </sheetView>
  </sheetViews>
  <sheetFormatPr baseColWidth="10" defaultColWidth="10.5" defaultRowHeight="13.8" x14ac:dyDescent="0.25"/>
  <cols>
    <col min="1" max="2" width="39.19921875" style="66" customWidth="1"/>
    <col min="3" max="3" width="7.5" style="66" customWidth="1"/>
    <col min="4" max="4" width="28.5" style="66" customWidth="1"/>
    <col min="5" max="5" width="26.8984375" style="75" customWidth="1"/>
    <col min="6" max="6" width="38.3984375" style="66" customWidth="1"/>
    <col min="7" max="7" width="17.3984375" style="66" customWidth="1"/>
    <col min="8" max="8" width="16.5" style="66" customWidth="1"/>
    <col min="9" max="9" width="10.5" style="66" hidden="1" customWidth="1"/>
    <col min="10" max="16384" width="10.5" style="66"/>
  </cols>
  <sheetData>
    <row r="1" spans="1:9" ht="14.4" x14ac:dyDescent="0.3">
      <c r="A1" s="70" t="s">
        <v>1129</v>
      </c>
      <c r="B1" s="70" t="s">
        <v>1130</v>
      </c>
      <c r="C1" s="70" t="s">
        <v>55</v>
      </c>
      <c r="D1" s="70" t="s">
        <v>56</v>
      </c>
      <c r="E1" s="70" t="s">
        <v>57</v>
      </c>
      <c r="F1" s="70" t="s">
        <v>58</v>
      </c>
      <c r="G1" s="70" t="s">
        <v>59</v>
      </c>
      <c r="H1" s="70" t="s">
        <v>60</v>
      </c>
      <c r="I1" s="66" t="s">
        <v>61</v>
      </c>
    </row>
    <row r="2" spans="1:9" x14ac:dyDescent="0.25">
      <c r="A2" s="71"/>
      <c r="B2" s="71"/>
      <c r="C2" s="71"/>
      <c r="D2" s="71"/>
      <c r="E2" s="71"/>
      <c r="F2" s="71"/>
      <c r="G2" s="71"/>
      <c r="H2" s="72"/>
      <c r="I2" s="66" t="e">
        <f>Compilation!A2</f>
        <v>#N/A</v>
      </c>
    </row>
    <row r="3" spans="1:9" x14ac:dyDescent="0.25">
      <c r="A3" s="71"/>
      <c r="B3" s="71"/>
      <c r="C3" s="71"/>
      <c r="D3" s="71"/>
      <c r="E3" s="71"/>
      <c r="F3" s="71"/>
      <c r="G3" s="71"/>
      <c r="H3" s="72"/>
    </row>
    <row r="4" spans="1:9" x14ac:dyDescent="0.25">
      <c r="A4" s="71"/>
      <c r="B4" s="71"/>
      <c r="C4" s="71"/>
      <c r="D4" s="71"/>
      <c r="E4" s="71"/>
      <c r="F4" s="71"/>
      <c r="G4" s="71"/>
      <c r="H4" s="72"/>
    </row>
    <row r="5" spans="1:9" x14ac:dyDescent="0.25">
      <c r="A5" s="71"/>
      <c r="B5" s="71"/>
      <c r="C5" s="71"/>
      <c r="D5" s="71"/>
      <c r="E5" s="71"/>
      <c r="F5" s="71"/>
      <c r="G5" s="71"/>
      <c r="H5" s="72"/>
    </row>
    <row r="6" spans="1:9" x14ac:dyDescent="0.25">
      <c r="A6" s="71"/>
      <c r="B6" s="71"/>
      <c r="C6" s="71"/>
      <c r="D6" s="71"/>
      <c r="E6" s="71"/>
      <c r="F6" s="71"/>
      <c r="G6" s="71"/>
      <c r="H6" s="72"/>
    </row>
    <row r="7" spans="1:9" x14ac:dyDescent="0.25">
      <c r="A7" s="71"/>
      <c r="B7" s="71"/>
      <c r="C7" s="71"/>
      <c r="D7" s="71"/>
      <c r="E7" s="71"/>
      <c r="F7" s="71"/>
      <c r="G7" s="71"/>
      <c r="H7" s="72"/>
    </row>
    <row r="8" spans="1:9" x14ac:dyDescent="0.25">
      <c r="A8" s="71"/>
      <c r="B8" s="71"/>
      <c r="C8" s="71"/>
      <c r="D8" s="71"/>
      <c r="E8" s="71"/>
      <c r="F8" s="71"/>
      <c r="G8" s="71"/>
      <c r="H8" s="72"/>
    </row>
    <row r="9" spans="1:9" x14ac:dyDescent="0.25">
      <c r="A9" s="71"/>
      <c r="B9" s="71"/>
      <c r="C9" s="71"/>
      <c r="D9" s="71"/>
      <c r="E9" s="71"/>
      <c r="F9" s="71"/>
      <c r="G9" s="71"/>
      <c r="H9" s="72"/>
    </row>
    <row r="10" spans="1:9" x14ac:dyDescent="0.25">
      <c r="A10" s="71"/>
      <c r="B10" s="71"/>
      <c r="C10" s="71"/>
      <c r="D10" s="71"/>
      <c r="E10" s="71"/>
      <c r="F10" s="71"/>
      <c r="G10" s="71"/>
      <c r="H10" s="72"/>
    </row>
    <row r="11" spans="1:9" x14ac:dyDescent="0.25">
      <c r="A11" s="71"/>
      <c r="B11" s="71"/>
      <c r="C11" s="71"/>
      <c r="D11" s="71"/>
      <c r="E11" s="71"/>
      <c r="F11" s="71"/>
      <c r="G11" s="71"/>
      <c r="H11" s="72"/>
    </row>
    <row r="12" spans="1:9" x14ac:dyDescent="0.25">
      <c r="A12" s="71"/>
      <c r="B12" s="71"/>
      <c r="C12" s="71"/>
      <c r="D12" s="71"/>
      <c r="E12" s="71"/>
      <c r="F12" s="71"/>
      <c r="G12" s="71"/>
      <c r="H12" s="72"/>
    </row>
    <row r="13" spans="1:9" x14ac:dyDescent="0.25">
      <c r="A13" s="71"/>
      <c r="B13" s="71"/>
      <c r="C13" s="71"/>
      <c r="D13" s="71"/>
      <c r="E13" s="71"/>
      <c r="F13" s="71"/>
      <c r="G13" s="71"/>
      <c r="H13" s="72"/>
    </row>
    <row r="14" spans="1:9" x14ac:dyDescent="0.25">
      <c r="A14" s="71"/>
      <c r="B14" s="71"/>
      <c r="C14" s="71"/>
      <c r="D14" s="71"/>
      <c r="E14" s="71"/>
      <c r="F14" s="71"/>
      <c r="G14" s="71"/>
      <c r="H14" s="72"/>
    </row>
    <row r="15" spans="1:9" x14ac:dyDescent="0.25">
      <c r="A15" s="71"/>
      <c r="B15" s="71"/>
      <c r="C15" s="71"/>
      <c r="D15" s="71"/>
      <c r="E15" s="71"/>
      <c r="F15" s="71"/>
      <c r="G15" s="71"/>
      <c r="H15" s="72"/>
    </row>
    <row r="16" spans="1:9" x14ac:dyDescent="0.25">
      <c r="A16" s="71"/>
      <c r="B16" s="71"/>
      <c r="C16" s="71"/>
      <c r="D16" s="71"/>
      <c r="E16" s="71"/>
      <c r="F16" s="71"/>
      <c r="G16" s="71"/>
      <c r="H16" s="72"/>
    </row>
    <row r="17" spans="1:8" x14ac:dyDescent="0.25">
      <c r="A17" s="71"/>
      <c r="B17" s="71"/>
      <c r="C17" s="71"/>
      <c r="D17" s="71"/>
      <c r="E17" s="71"/>
      <c r="F17" s="71"/>
      <c r="G17" s="71"/>
      <c r="H17" s="72"/>
    </row>
    <row r="18" spans="1:8" x14ac:dyDescent="0.25">
      <c r="A18" s="71"/>
      <c r="B18" s="71"/>
      <c r="C18" s="71"/>
      <c r="D18" s="71"/>
      <c r="E18" s="71"/>
      <c r="F18" s="71"/>
      <c r="G18" s="71"/>
      <c r="H18" s="72"/>
    </row>
    <row r="19" spans="1:8" x14ac:dyDescent="0.25">
      <c r="A19" s="71"/>
      <c r="B19" s="71"/>
      <c r="C19" s="71"/>
      <c r="D19" s="71"/>
      <c r="E19" s="71"/>
      <c r="F19" s="71"/>
      <c r="G19" s="71"/>
      <c r="H19" s="72"/>
    </row>
    <row r="20" spans="1:8" x14ac:dyDescent="0.25">
      <c r="A20" s="71"/>
      <c r="B20" s="71"/>
      <c r="C20" s="71"/>
      <c r="D20" s="71"/>
      <c r="E20" s="71"/>
      <c r="F20" s="71"/>
      <c r="G20" s="71"/>
      <c r="H20" s="72"/>
    </row>
    <row r="21" spans="1:8" x14ac:dyDescent="0.25">
      <c r="A21" s="71"/>
      <c r="B21" s="71"/>
      <c r="C21" s="71"/>
      <c r="D21" s="71"/>
      <c r="E21" s="71"/>
      <c r="F21" s="71"/>
      <c r="G21" s="71"/>
      <c r="H21" s="72"/>
    </row>
    <row r="22" spans="1:8" x14ac:dyDescent="0.25">
      <c r="A22" s="71"/>
      <c r="B22" s="71"/>
      <c r="C22" s="71"/>
      <c r="D22" s="71"/>
      <c r="E22" s="71"/>
      <c r="F22" s="71"/>
      <c r="G22" s="71"/>
      <c r="H22" s="72"/>
    </row>
    <row r="23" spans="1:8" x14ac:dyDescent="0.25">
      <c r="A23" s="71"/>
      <c r="B23" s="71"/>
      <c r="C23" s="71"/>
      <c r="D23" s="71"/>
      <c r="E23" s="71"/>
      <c r="F23" s="71"/>
      <c r="G23" s="71"/>
      <c r="H23" s="72"/>
    </row>
    <row r="24" spans="1:8" x14ac:dyDescent="0.25">
      <c r="A24" s="71"/>
      <c r="B24" s="71"/>
      <c r="C24" s="71"/>
      <c r="D24" s="71"/>
      <c r="E24" s="71"/>
      <c r="F24" s="71"/>
      <c r="G24" s="71"/>
      <c r="H24" s="72"/>
    </row>
    <row r="25" spans="1:8" x14ac:dyDescent="0.25">
      <c r="A25" s="71"/>
      <c r="B25" s="71"/>
      <c r="C25" s="71"/>
      <c r="D25" s="71"/>
      <c r="E25" s="71"/>
      <c r="F25" s="71"/>
      <c r="G25" s="71"/>
      <c r="H25" s="72"/>
    </row>
    <row r="26" spans="1:8" x14ac:dyDescent="0.25">
      <c r="A26" s="71"/>
      <c r="B26" s="71"/>
      <c r="C26" s="71"/>
      <c r="D26" s="71"/>
      <c r="E26" s="71"/>
      <c r="F26" s="71"/>
      <c r="G26" s="71"/>
      <c r="H26" s="72"/>
    </row>
    <row r="27" spans="1:8" x14ac:dyDescent="0.25">
      <c r="A27" s="71"/>
      <c r="B27" s="71"/>
      <c r="C27" s="71"/>
      <c r="D27" s="71"/>
      <c r="E27" s="71"/>
      <c r="F27" s="71"/>
      <c r="G27" s="71"/>
      <c r="H27" s="72"/>
    </row>
    <row r="28" spans="1:8" x14ac:dyDescent="0.25">
      <c r="A28" s="71"/>
      <c r="B28" s="71"/>
      <c r="C28" s="71"/>
      <c r="D28" s="71"/>
      <c r="E28" s="71"/>
      <c r="F28" s="71"/>
      <c r="G28" s="71"/>
      <c r="H28" s="72"/>
    </row>
    <row r="29" spans="1:8" x14ac:dyDescent="0.25">
      <c r="A29" s="71"/>
      <c r="B29" s="71"/>
      <c r="C29" s="71"/>
      <c r="D29" s="71"/>
      <c r="E29" s="71"/>
      <c r="F29" s="71"/>
      <c r="G29" s="71"/>
      <c r="H29" s="72"/>
    </row>
    <row r="30" spans="1:8" x14ac:dyDescent="0.25">
      <c r="A30" s="71"/>
      <c r="B30" s="71"/>
      <c r="C30" s="71"/>
      <c r="D30" s="71"/>
      <c r="E30" s="71"/>
      <c r="F30" s="71"/>
      <c r="G30" s="71"/>
      <c r="H30" s="72"/>
    </row>
    <row r="31" spans="1:8" x14ac:dyDescent="0.25">
      <c r="A31" s="71"/>
      <c r="B31" s="71"/>
      <c r="C31" s="71"/>
      <c r="D31" s="71"/>
      <c r="E31" s="71"/>
      <c r="F31" s="71"/>
      <c r="G31" s="71"/>
      <c r="H31" s="72"/>
    </row>
    <row r="32" spans="1:8" x14ac:dyDescent="0.25">
      <c r="A32" s="71"/>
      <c r="B32" s="71"/>
      <c r="C32" s="71"/>
      <c r="D32" s="71"/>
      <c r="E32" s="71"/>
      <c r="F32" s="71"/>
      <c r="G32" s="71"/>
      <c r="H32" s="72"/>
    </row>
    <row r="33" spans="1:8" x14ac:dyDescent="0.25">
      <c r="A33" s="71"/>
      <c r="B33" s="71"/>
      <c r="C33" s="71"/>
      <c r="D33" s="71"/>
      <c r="E33" s="71"/>
      <c r="F33" s="71"/>
      <c r="G33" s="71"/>
      <c r="H33" s="72"/>
    </row>
    <row r="34" spans="1:8" x14ac:dyDescent="0.25">
      <c r="A34" s="71"/>
      <c r="B34" s="71"/>
      <c r="C34" s="71"/>
      <c r="D34" s="71"/>
      <c r="E34" s="71"/>
      <c r="F34" s="71"/>
      <c r="G34" s="71"/>
      <c r="H34" s="72"/>
    </row>
    <row r="35" spans="1:8" x14ac:dyDescent="0.25">
      <c r="A35" s="71"/>
      <c r="B35" s="71"/>
      <c r="C35" s="71"/>
      <c r="D35" s="71"/>
      <c r="E35" s="71"/>
      <c r="F35" s="71"/>
      <c r="G35" s="71"/>
      <c r="H35" s="72"/>
    </row>
    <row r="36" spans="1:8" x14ac:dyDescent="0.25">
      <c r="A36" s="71"/>
      <c r="B36" s="71"/>
      <c r="C36" s="71"/>
      <c r="D36" s="71"/>
      <c r="E36" s="71"/>
      <c r="F36" s="71"/>
      <c r="G36" s="71"/>
      <c r="H36" s="72"/>
    </row>
    <row r="37" spans="1:8" x14ac:dyDescent="0.25">
      <c r="A37" s="71"/>
      <c r="B37" s="71"/>
      <c r="C37" s="71"/>
      <c r="D37" s="71"/>
      <c r="E37" s="71"/>
      <c r="F37" s="71"/>
      <c r="G37" s="71"/>
      <c r="H37" s="72"/>
    </row>
    <row r="38" spans="1:8" x14ac:dyDescent="0.25">
      <c r="A38" s="71"/>
      <c r="B38" s="71"/>
      <c r="C38" s="71"/>
      <c r="D38" s="71"/>
      <c r="E38" s="71"/>
      <c r="F38" s="71"/>
      <c r="G38" s="71"/>
      <c r="H38" s="72"/>
    </row>
    <row r="39" spans="1:8" x14ac:dyDescent="0.25">
      <c r="A39" s="71"/>
      <c r="B39" s="71"/>
      <c r="C39" s="71"/>
      <c r="D39" s="71"/>
      <c r="E39" s="71"/>
      <c r="F39" s="71"/>
      <c r="G39" s="71"/>
      <c r="H39" s="72"/>
    </row>
    <row r="40" spans="1:8" x14ac:dyDescent="0.25">
      <c r="A40" s="71"/>
      <c r="B40" s="71"/>
      <c r="C40" s="71"/>
      <c r="D40" s="71"/>
      <c r="E40" s="71"/>
      <c r="F40" s="71"/>
      <c r="G40" s="71"/>
      <c r="H40" s="72"/>
    </row>
    <row r="41" spans="1:8" x14ac:dyDescent="0.25">
      <c r="A41" s="71"/>
      <c r="B41" s="71"/>
      <c r="C41" s="71"/>
      <c r="D41" s="71"/>
      <c r="E41" s="71"/>
      <c r="F41" s="71"/>
      <c r="G41" s="71"/>
      <c r="H41" s="72"/>
    </row>
    <row r="42" spans="1:8" x14ac:dyDescent="0.25">
      <c r="A42" s="71"/>
      <c r="B42" s="71"/>
      <c r="C42" s="71"/>
      <c r="D42" s="71"/>
      <c r="E42" s="71"/>
      <c r="F42" s="71"/>
      <c r="G42" s="71"/>
      <c r="H42" s="72"/>
    </row>
    <row r="43" spans="1:8" x14ac:dyDescent="0.25">
      <c r="A43" s="71"/>
      <c r="B43" s="71"/>
      <c r="C43" s="71"/>
      <c r="D43" s="71"/>
      <c r="E43" s="71"/>
      <c r="F43" s="71"/>
      <c r="G43" s="71"/>
      <c r="H43" s="72"/>
    </row>
    <row r="44" spans="1:8" x14ac:dyDescent="0.25">
      <c r="A44" s="71"/>
      <c r="B44" s="71"/>
      <c r="C44" s="71"/>
      <c r="D44" s="71"/>
      <c r="E44" s="71"/>
      <c r="F44" s="71"/>
      <c r="G44" s="71"/>
      <c r="H44" s="72"/>
    </row>
    <row r="45" spans="1:8" x14ac:dyDescent="0.25">
      <c r="A45" s="71"/>
      <c r="B45" s="71"/>
      <c r="C45" s="71"/>
      <c r="D45" s="71"/>
      <c r="E45" s="71"/>
      <c r="F45" s="71"/>
      <c r="G45" s="71"/>
      <c r="H45" s="72"/>
    </row>
    <row r="46" spans="1:8" x14ac:dyDescent="0.25">
      <c r="A46" s="71"/>
      <c r="B46" s="71"/>
      <c r="C46" s="71"/>
      <c r="D46" s="71"/>
      <c r="E46" s="71"/>
      <c r="F46" s="71"/>
      <c r="G46" s="71"/>
      <c r="H46" s="72"/>
    </row>
    <row r="47" spans="1:8" x14ac:dyDescent="0.25">
      <c r="A47" s="71"/>
      <c r="B47" s="71"/>
      <c r="C47" s="71"/>
      <c r="D47" s="71"/>
      <c r="E47" s="71"/>
      <c r="F47" s="71"/>
      <c r="G47" s="71"/>
      <c r="H47" s="72"/>
    </row>
    <row r="48" spans="1:8" x14ac:dyDescent="0.25">
      <c r="A48" s="71"/>
      <c r="B48" s="71"/>
      <c r="C48" s="71"/>
      <c r="D48" s="71"/>
      <c r="E48" s="71"/>
      <c r="F48" s="71"/>
      <c r="G48" s="71"/>
      <c r="H48" s="72"/>
    </row>
    <row r="49" spans="1:8" x14ac:dyDescent="0.25">
      <c r="A49" s="71"/>
      <c r="B49" s="71"/>
      <c r="C49" s="71"/>
      <c r="D49" s="71"/>
      <c r="E49" s="71"/>
      <c r="F49" s="71"/>
      <c r="G49" s="71"/>
      <c r="H49" s="72"/>
    </row>
    <row r="50" spans="1:8" x14ac:dyDescent="0.25">
      <c r="A50" s="71"/>
      <c r="B50" s="71"/>
      <c r="C50" s="71"/>
      <c r="D50" s="71"/>
      <c r="E50" s="71"/>
      <c r="F50" s="71"/>
      <c r="G50" s="71"/>
      <c r="H50" s="72"/>
    </row>
    <row r="51" spans="1:8" x14ac:dyDescent="0.25">
      <c r="A51" s="71"/>
      <c r="B51" s="71"/>
      <c r="C51" s="71"/>
      <c r="D51" s="71"/>
      <c r="E51" s="71"/>
      <c r="F51" s="71"/>
      <c r="G51" s="71"/>
      <c r="H51" s="72"/>
    </row>
    <row r="52" spans="1:8" x14ac:dyDescent="0.25">
      <c r="A52" s="71"/>
      <c r="B52" s="71"/>
      <c r="C52" s="71"/>
      <c r="D52" s="71"/>
      <c r="E52" s="71"/>
      <c r="F52" s="71"/>
      <c r="G52" s="71"/>
      <c r="H52" s="72"/>
    </row>
    <row r="53" spans="1:8" x14ac:dyDescent="0.25">
      <c r="A53" s="71"/>
      <c r="B53" s="71"/>
      <c r="C53" s="71"/>
      <c r="D53" s="71"/>
      <c r="E53" s="71"/>
      <c r="F53" s="71"/>
      <c r="G53" s="71"/>
      <c r="H53" s="72"/>
    </row>
    <row r="54" spans="1:8" x14ac:dyDescent="0.25">
      <c r="A54" s="71"/>
      <c r="B54" s="71"/>
      <c r="C54" s="71"/>
      <c r="D54" s="71"/>
      <c r="E54" s="71"/>
      <c r="F54" s="71"/>
      <c r="G54" s="71"/>
      <c r="H54" s="72"/>
    </row>
    <row r="55" spans="1:8" x14ac:dyDescent="0.25">
      <c r="A55" s="71"/>
      <c r="B55" s="71"/>
      <c r="C55" s="71"/>
      <c r="D55" s="71"/>
      <c r="E55" s="71"/>
      <c r="F55" s="71"/>
      <c r="G55" s="71"/>
      <c r="H55" s="72"/>
    </row>
    <row r="56" spans="1:8" x14ac:dyDescent="0.25">
      <c r="A56" s="71"/>
      <c r="B56" s="71"/>
      <c r="C56" s="71"/>
      <c r="D56" s="71"/>
      <c r="E56" s="71"/>
      <c r="F56" s="71"/>
      <c r="G56" s="71"/>
      <c r="H56" s="72"/>
    </row>
    <row r="57" spans="1:8" x14ac:dyDescent="0.25">
      <c r="A57" s="71"/>
      <c r="B57" s="71"/>
      <c r="C57" s="71"/>
      <c r="D57" s="71"/>
      <c r="E57" s="71"/>
      <c r="F57" s="71"/>
      <c r="G57" s="71"/>
      <c r="H57" s="72"/>
    </row>
    <row r="58" spans="1:8" x14ac:dyDescent="0.25">
      <c r="A58" s="71"/>
      <c r="B58" s="71"/>
      <c r="C58" s="71"/>
      <c r="D58" s="71"/>
      <c r="E58" s="71"/>
      <c r="F58" s="71"/>
      <c r="G58" s="71"/>
      <c r="H58" s="72"/>
    </row>
    <row r="59" spans="1:8" x14ac:dyDescent="0.25">
      <c r="A59" s="71"/>
      <c r="B59" s="71"/>
      <c r="C59" s="71"/>
      <c r="D59" s="71"/>
      <c r="E59" s="71"/>
      <c r="F59" s="71"/>
      <c r="G59" s="71"/>
      <c r="H59" s="72"/>
    </row>
    <row r="60" spans="1:8" x14ac:dyDescent="0.25">
      <c r="A60" s="71"/>
      <c r="B60" s="71"/>
      <c r="C60" s="71"/>
      <c r="D60" s="71"/>
      <c r="E60" s="71"/>
      <c r="F60" s="71"/>
      <c r="G60" s="71"/>
      <c r="H60" s="72"/>
    </row>
    <row r="61" spans="1:8" x14ac:dyDescent="0.25">
      <c r="A61" s="71"/>
      <c r="B61" s="71"/>
      <c r="C61" s="71"/>
      <c r="D61" s="71"/>
      <c r="E61" s="71"/>
      <c r="F61" s="71"/>
      <c r="G61" s="71"/>
      <c r="H61" s="72"/>
    </row>
    <row r="62" spans="1:8" x14ac:dyDescent="0.25">
      <c r="A62" s="71"/>
      <c r="B62" s="71"/>
      <c r="C62" s="71"/>
      <c r="D62" s="71"/>
      <c r="E62" s="71"/>
      <c r="F62" s="71"/>
      <c r="G62" s="71"/>
      <c r="H62" s="72"/>
    </row>
    <row r="63" spans="1:8" x14ac:dyDescent="0.25">
      <c r="A63" s="71"/>
      <c r="B63" s="71"/>
      <c r="C63" s="71"/>
      <c r="D63" s="71"/>
      <c r="E63" s="71"/>
      <c r="F63" s="71"/>
      <c r="G63" s="71"/>
      <c r="H63" s="72"/>
    </row>
    <row r="64" spans="1:8" x14ac:dyDescent="0.25">
      <c r="A64" s="71"/>
      <c r="B64" s="71"/>
      <c r="C64" s="71"/>
      <c r="D64" s="71"/>
      <c r="E64" s="71"/>
      <c r="F64" s="71"/>
      <c r="G64" s="71"/>
      <c r="H64" s="72"/>
    </row>
    <row r="65" spans="1:8" x14ac:dyDescent="0.25">
      <c r="A65" s="71"/>
      <c r="B65" s="71"/>
      <c r="C65" s="71"/>
      <c r="D65" s="71"/>
      <c r="E65" s="71"/>
      <c r="F65" s="71"/>
      <c r="G65" s="71"/>
      <c r="H65" s="72"/>
    </row>
    <row r="66" spans="1:8" x14ac:dyDescent="0.25">
      <c r="A66" s="71"/>
      <c r="B66" s="71"/>
      <c r="C66" s="71"/>
      <c r="D66" s="71"/>
      <c r="E66" s="71"/>
      <c r="F66" s="71"/>
      <c r="G66" s="71"/>
      <c r="H66" s="72"/>
    </row>
    <row r="67" spans="1:8" x14ac:dyDescent="0.25">
      <c r="A67" s="71"/>
      <c r="B67" s="71"/>
      <c r="C67" s="71"/>
      <c r="D67" s="71"/>
      <c r="E67" s="71"/>
      <c r="F67" s="71"/>
      <c r="G67" s="71"/>
      <c r="H67" s="72"/>
    </row>
    <row r="68" spans="1:8" x14ac:dyDescent="0.25">
      <c r="A68" s="71"/>
      <c r="B68" s="71"/>
      <c r="C68" s="71"/>
      <c r="D68" s="71"/>
      <c r="E68" s="71"/>
      <c r="F68" s="71"/>
      <c r="G68" s="71"/>
      <c r="H68" s="72"/>
    </row>
    <row r="69" spans="1:8" x14ac:dyDescent="0.25">
      <c r="A69" s="71"/>
      <c r="B69" s="71"/>
      <c r="C69" s="71"/>
      <c r="D69" s="71"/>
      <c r="E69" s="71"/>
      <c r="F69" s="71"/>
      <c r="G69" s="71"/>
      <c r="H69" s="72"/>
    </row>
    <row r="70" spans="1:8" x14ac:dyDescent="0.25">
      <c r="A70" s="71"/>
      <c r="B70" s="71"/>
      <c r="C70" s="71"/>
      <c r="D70" s="71"/>
      <c r="E70" s="71"/>
      <c r="F70" s="71"/>
      <c r="G70" s="71"/>
      <c r="H70" s="72"/>
    </row>
    <row r="71" spans="1:8" x14ac:dyDescent="0.25">
      <c r="A71" s="71"/>
      <c r="B71" s="71"/>
      <c r="C71" s="71"/>
      <c r="D71" s="71"/>
      <c r="E71" s="71"/>
      <c r="F71" s="71"/>
      <c r="G71" s="71"/>
      <c r="H71" s="72"/>
    </row>
    <row r="72" spans="1:8" x14ac:dyDescent="0.25">
      <c r="A72" s="71"/>
      <c r="B72" s="71"/>
      <c r="C72" s="71"/>
      <c r="D72" s="71"/>
      <c r="E72" s="71"/>
      <c r="F72" s="71"/>
      <c r="G72" s="71"/>
      <c r="H72" s="72"/>
    </row>
    <row r="73" spans="1:8" x14ac:dyDescent="0.25">
      <c r="A73" s="71"/>
      <c r="B73" s="71"/>
      <c r="C73" s="71"/>
      <c r="D73" s="71"/>
      <c r="E73" s="71"/>
      <c r="F73" s="71"/>
      <c r="G73" s="71"/>
      <c r="H73" s="72"/>
    </row>
    <row r="74" spans="1:8" x14ac:dyDescent="0.25">
      <c r="A74" s="71"/>
      <c r="B74" s="71"/>
      <c r="C74" s="71"/>
      <c r="D74" s="71"/>
      <c r="E74" s="71"/>
      <c r="F74" s="71"/>
      <c r="G74" s="71"/>
      <c r="H74" s="72"/>
    </row>
    <row r="75" spans="1:8" x14ac:dyDescent="0.25">
      <c r="A75" s="71"/>
      <c r="B75" s="71"/>
      <c r="C75" s="71"/>
      <c r="D75" s="71"/>
      <c r="E75" s="71"/>
      <c r="F75" s="71"/>
      <c r="G75" s="71"/>
      <c r="H75" s="72"/>
    </row>
    <row r="76" spans="1:8" x14ac:dyDescent="0.25">
      <c r="A76" s="71"/>
      <c r="B76" s="71"/>
      <c r="C76" s="71"/>
      <c r="D76" s="71"/>
      <c r="E76" s="71"/>
      <c r="F76" s="71"/>
      <c r="G76" s="71"/>
      <c r="H76" s="72"/>
    </row>
    <row r="77" spans="1:8" x14ac:dyDescent="0.25">
      <c r="A77" s="71"/>
      <c r="B77" s="71"/>
      <c r="C77" s="71"/>
      <c r="D77" s="71"/>
      <c r="E77" s="71"/>
      <c r="F77" s="71"/>
      <c r="G77" s="71"/>
      <c r="H77" s="72"/>
    </row>
    <row r="78" spans="1:8" x14ac:dyDescent="0.25">
      <c r="A78" s="71"/>
      <c r="B78" s="71"/>
      <c r="C78" s="71"/>
      <c r="D78" s="71"/>
      <c r="E78" s="73"/>
      <c r="F78" s="71"/>
      <c r="G78" s="71"/>
      <c r="H78" s="72"/>
    </row>
    <row r="79" spans="1:8" x14ac:dyDescent="0.25">
      <c r="A79" s="71"/>
      <c r="B79" s="71"/>
      <c r="C79" s="71"/>
      <c r="D79" s="74"/>
      <c r="E79" s="69"/>
      <c r="F79" s="71"/>
      <c r="G79" s="71"/>
      <c r="H79" s="72"/>
    </row>
  </sheetData>
  <sheetProtection formatCells="0" insertHyperlinks="0" sort="0" autoFilter="0" pivotTables="0"/>
  <dataValidations count="2">
    <dataValidation operator="equal" allowBlank="1" showInputMessage="1" showErrorMessage="1" prompt="Nombres entiers d'heure ou à la demi-heure supérieure (,5)._x000a_Ne pas préciser h" sqref="E2:E75">
      <formula1>0</formula1>
      <formula2>0</formula2>
    </dataValidation>
    <dataValidation type="list" operator="equal" allowBlank="1" showErrorMessage="1" sqref="C2:C79">
      <formula1>"Homme,Femme"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Listes!$A$25:$A$28</xm:f>
          </x14:formula1>
          <xm:sqref>F2:F79</xm:sqref>
        </x14:dataValidation>
        <x14:dataValidation type="list" allowBlank="1" showInputMessage="1" showErrorMessage="1">
          <x14:formula1>
            <xm:f>Listes!$A$30:$A$32</xm:f>
          </x14:formula1>
          <xm:sqref>G2:G79</xm:sqref>
        </x14:dataValidation>
        <x14:dataValidation type="list" allowBlank="1" showInputMessage="1" showErrorMessage="1">
          <x14:formula1>
            <xm:f>Listes!$A$35:$A$41</xm:f>
          </x14:formula1>
          <xm:sqref>H2:H79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56"/>
  <sheetViews>
    <sheetView zoomScale="90" zoomScaleNormal="90" workbookViewId="0">
      <selection activeCell="A21" sqref="A21"/>
    </sheetView>
  </sheetViews>
  <sheetFormatPr baseColWidth="10" defaultColWidth="10.5" defaultRowHeight="13.8" x14ac:dyDescent="0.25"/>
  <cols>
    <col min="1" max="1" width="35.8984375" style="66" customWidth="1"/>
    <col min="2" max="2" width="23.69921875" style="66" customWidth="1"/>
    <col min="3" max="3" width="29.3984375" style="66" customWidth="1"/>
    <col min="4" max="4" width="0" style="66" hidden="1" customWidth="1"/>
    <col min="5" max="16384" width="10.5" style="66"/>
  </cols>
  <sheetData>
    <row r="1" spans="1:4" ht="19.8" x14ac:dyDescent="0.4">
      <c r="A1" s="87" t="s">
        <v>1122</v>
      </c>
      <c r="B1" s="87"/>
      <c r="C1" s="87"/>
      <c r="D1" s="66" t="s">
        <v>62</v>
      </c>
    </row>
    <row r="2" spans="1:4" ht="14.4" x14ac:dyDescent="0.3">
      <c r="A2" s="76" t="s">
        <v>63</v>
      </c>
      <c r="B2" s="76" t="s">
        <v>64</v>
      </c>
      <c r="C2" s="76" t="s">
        <v>65</v>
      </c>
      <c r="D2" s="66" t="s">
        <v>66</v>
      </c>
    </row>
    <row r="3" spans="1:4" x14ac:dyDescent="0.25">
      <c r="A3" s="69"/>
      <c r="B3" s="69"/>
      <c r="C3" s="69"/>
      <c r="D3" s="66" t="e">
        <f>Compilation!A2</f>
        <v>#N/A</v>
      </c>
    </row>
    <row r="4" spans="1:4" x14ac:dyDescent="0.25">
      <c r="A4" s="69"/>
      <c r="B4" s="69"/>
      <c r="C4" s="69"/>
    </row>
    <row r="5" spans="1:4" x14ac:dyDescent="0.25">
      <c r="A5" s="69"/>
      <c r="B5" s="69"/>
      <c r="C5" s="69"/>
    </row>
    <row r="6" spans="1:4" x14ac:dyDescent="0.25">
      <c r="A6" s="69"/>
      <c r="B6" s="69"/>
      <c r="C6" s="69"/>
    </row>
    <row r="7" spans="1:4" x14ac:dyDescent="0.25">
      <c r="A7" s="69"/>
      <c r="B7" s="69"/>
      <c r="C7" s="69"/>
    </row>
    <row r="8" spans="1:4" x14ac:dyDescent="0.25">
      <c r="A8" s="69"/>
      <c r="B8" s="69"/>
      <c r="C8" s="69"/>
    </row>
    <row r="9" spans="1:4" x14ac:dyDescent="0.25">
      <c r="A9" s="69"/>
      <c r="B9" s="69"/>
      <c r="C9" s="69"/>
    </row>
    <row r="10" spans="1:4" x14ac:dyDescent="0.25">
      <c r="A10" s="69"/>
      <c r="B10" s="69"/>
      <c r="C10" s="69"/>
    </row>
    <row r="11" spans="1:4" x14ac:dyDescent="0.25">
      <c r="A11" s="69"/>
      <c r="B11" s="69"/>
      <c r="C11" s="69"/>
    </row>
    <row r="12" spans="1:4" x14ac:dyDescent="0.25">
      <c r="A12" s="69"/>
      <c r="B12" s="69"/>
      <c r="C12" s="69"/>
    </row>
    <row r="13" spans="1:4" x14ac:dyDescent="0.25">
      <c r="A13" s="69"/>
      <c r="B13" s="69"/>
      <c r="C13" s="69"/>
    </row>
    <row r="14" spans="1:4" x14ac:dyDescent="0.25">
      <c r="A14" s="69"/>
      <c r="B14" s="69"/>
      <c r="C14" s="69"/>
    </row>
    <row r="15" spans="1:4" x14ac:dyDescent="0.25">
      <c r="A15" s="69"/>
      <c r="B15" s="69"/>
      <c r="C15" s="69"/>
    </row>
    <row r="16" spans="1:4" x14ac:dyDescent="0.25">
      <c r="A16" s="69"/>
      <c r="B16" s="69"/>
      <c r="C16" s="69"/>
    </row>
    <row r="17" spans="1:3" x14ac:dyDescent="0.25">
      <c r="A17" s="69"/>
      <c r="B17" s="69"/>
      <c r="C17" s="69"/>
    </row>
    <row r="18" spans="1:3" x14ac:dyDescent="0.25">
      <c r="A18" s="69"/>
      <c r="B18" s="69"/>
      <c r="C18" s="69"/>
    </row>
    <row r="19" spans="1:3" x14ac:dyDescent="0.25">
      <c r="A19" s="69"/>
      <c r="B19" s="69"/>
      <c r="C19" s="69"/>
    </row>
    <row r="20" spans="1:3" x14ac:dyDescent="0.25">
      <c r="A20" s="69"/>
      <c r="B20" s="69"/>
      <c r="C20" s="69"/>
    </row>
    <row r="21" spans="1:3" x14ac:dyDescent="0.25">
      <c r="A21" s="69"/>
      <c r="B21" s="69"/>
      <c r="C21" s="69"/>
    </row>
    <row r="22" spans="1:3" x14ac:dyDescent="0.25">
      <c r="A22" s="69"/>
      <c r="B22" s="69"/>
      <c r="C22" s="69"/>
    </row>
    <row r="23" spans="1:3" x14ac:dyDescent="0.25">
      <c r="A23" s="69"/>
      <c r="B23" s="69"/>
      <c r="C23" s="69"/>
    </row>
    <row r="24" spans="1:3" x14ac:dyDescent="0.25">
      <c r="A24" s="69"/>
      <c r="B24" s="69"/>
      <c r="C24" s="69"/>
    </row>
    <row r="25" spans="1:3" x14ac:dyDescent="0.25">
      <c r="A25" s="69"/>
      <c r="B25" s="69"/>
      <c r="C25" s="69"/>
    </row>
    <row r="26" spans="1:3" x14ac:dyDescent="0.25">
      <c r="A26" s="69"/>
      <c r="B26" s="69"/>
      <c r="C26" s="69"/>
    </row>
    <row r="27" spans="1:3" x14ac:dyDescent="0.25">
      <c r="A27" s="69"/>
      <c r="B27" s="69"/>
      <c r="C27" s="69"/>
    </row>
    <row r="28" spans="1:3" x14ac:dyDescent="0.25">
      <c r="A28" s="69"/>
      <c r="B28" s="69"/>
      <c r="C28" s="69"/>
    </row>
    <row r="29" spans="1:3" x14ac:dyDescent="0.25">
      <c r="A29" s="69"/>
      <c r="B29" s="69"/>
      <c r="C29" s="69"/>
    </row>
    <row r="30" spans="1:3" x14ac:dyDescent="0.25">
      <c r="A30" s="69"/>
      <c r="B30" s="69"/>
      <c r="C30" s="69"/>
    </row>
    <row r="31" spans="1:3" x14ac:dyDescent="0.25">
      <c r="A31" s="69"/>
      <c r="B31" s="69"/>
      <c r="C31" s="69"/>
    </row>
    <row r="32" spans="1:3" x14ac:dyDescent="0.25">
      <c r="A32" s="69"/>
      <c r="B32" s="69"/>
      <c r="C32" s="69"/>
    </row>
    <row r="33" spans="1:3" x14ac:dyDescent="0.25">
      <c r="A33" s="69"/>
      <c r="B33" s="69"/>
      <c r="C33" s="69"/>
    </row>
    <row r="34" spans="1:3" x14ac:dyDescent="0.25">
      <c r="A34" s="69"/>
      <c r="B34" s="69"/>
      <c r="C34" s="69"/>
    </row>
    <row r="35" spans="1:3" x14ac:dyDescent="0.25">
      <c r="A35" s="69"/>
      <c r="B35" s="69"/>
      <c r="C35" s="69"/>
    </row>
    <row r="36" spans="1:3" x14ac:dyDescent="0.25">
      <c r="A36" s="69"/>
      <c r="B36" s="69"/>
      <c r="C36" s="69"/>
    </row>
    <row r="37" spans="1:3" x14ac:dyDescent="0.25">
      <c r="A37" s="69"/>
      <c r="B37" s="69"/>
      <c r="C37" s="69"/>
    </row>
    <row r="38" spans="1:3" x14ac:dyDescent="0.25">
      <c r="A38" s="69"/>
      <c r="B38" s="69"/>
      <c r="C38" s="69"/>
    </row>
    <row r="39" spans="1:3" x14ac:dyDescent="0.25">
      <c r="A39" s="69"/>
      <c r="B39" s="69"/>
      <c r="C39" s="69"/>
    </row>
    <row r="40" spans="1:3" x14ac:dyDescent="0.25">
      <c r="A40" s="69"/>
      <c r="B40" s="69"/>
      <c r="C40" s="69"/>
    </row>
    <row r="41" spans="1:3" x14ac:dyDescent="0.25">
      <c r="A41" s="69"/>
      <c r="B41" s="69"/>
      <c r="C41" s="69"/>
    </row>
    <row r="42" spans="1:3" x14ac:dyDescent="0.25">
      <c r="A42" s="69"/>
      <c r="B42" s="69"/>
      <c r="C42" s="69"/>
    </row>
    <row r="43" spans="1:3" x14ac:dyDescent="0.25">
      <c r="A43" s="69"/>
      <c r="B43" s="69"/>
      <c r="C43" s="69"/>
    </row>
    <row r="44" spans="1:3" x14ac:dyDescent="0.25">
      <c r="A44" s="69"/>
      <c r="B44" s="69"/>
      <c r="C44" s="69"/>
    </row>
    <row r="45" spans="1:3" x14ac:dyDescent="0.25">
      <c r="A45" s="69"/>
      <c r="B45" s="69"/>
      <c r="C45" s="69"/>
    </row>
    <row r="46" spans="1:3" x14ac:dyDescent="0.25">
      <c r="A46" s="69"/>
      <c r="B46" s="69"/>
      <c r="C46" s="69"/>
    </row>
    <row r="47" spans="1:3" x14ac:dyDescent="0.25">
      <c r="A47" s="69"/>
      <c r="B47" s="69"/>
      <c r="C47" s="69"/>
    </row>
    <row r="48" spans="1:3" x14ac:dyDescent="0.25">
      <c r="A48" s="69"/>
      <c r="B48" s="69"/>
      <c r="C48" s="69"/>
    </row>
    <row r="49" spans="1:3" x14ac:dyDescent="0.25">
      <c r="A49" s="69"/>
      <c r="B49" s="69"/>
      <c r="C49" s="69"/>
    </row>
    <row r="50" spans="1:3" x14ac:dyDescent="0.25">
      <c r="A50" s="69"/>
      <c r="B50" s="69"/>
      <c r="C50" s="69"/>
    </row>
    <row r="51" spans="1:3" x14ac:dyDescent="0.25">
      <c r="A51" s="69"/>
      <c r="B51" s="69"/>
      <c r="C51" s="69"/>
    </row>
    <row r="52" spans="1:3" x14ac:dyDescent="0.25">
      <c r="A52" s="69"/>
      <c r="B52" s="69"/>
      <c r="C52" s="69"/>
    </row>
    <row r="53" spans="1:3" x14ac:dyDescent="0.25">
      <c r="A53" s="69"/>
      <c r="B53" s="69"/>
      <c r="C53" s="69"/>
    </row>
    <row r="54" spans="1:3" x14ac:dyDescent="0.25">
      <c r="A54" s="69"/>
      <c r="B54" s="69"/>
      <c r="C54" s="69"/>
    </row>
    <row r="55" spans="1:3" x14ac:dyDescent="0.25">
      <c r="A55" s="69"/>
      <c r="B55" s="69"/>
      <c r="C55" s="69"/>
    </row>
    <row r="56" spans="1:3" x14ac:dyDescent="0.25">
      <c r="A56" s="69"/>
      <c r="B56" s="69"/>
      <c r="C56" s="69"/>
    </row>
  </sheetData>
  <sheetProtection formatCells="0" insertHyperlinks="0" sort="0" autoFilter="0" pivotTables="0"/>
  <mergeCells count="1">
    <mergeCell ref="A1:C1"/>
  </mergeCells>
  <dataValidations count="2">
    <dataValidation type="whole" allowBlank="1" showInputMessage="1" showErrorMessage="1" prompt="Nombres entiers sans préciser &quot;h&quot;" sqref="C3:C56">
      <formula1>0</formula1>
      <formula2>1E+21</formula2>
    </dataValidation>
    <dataValidation type="whole" allowBlank="1" showInputMessage="1" showErrorMessage="1" sqref="B3:B56">
      <formula1>0</formula1>
      <formula2>100000000000000000000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39"/>
  <sheetViews>
    <sheetView zoomScale="80" zoomScaleNormal="80" workbookViewId="0">
      <selection activeCell="B15" sqref="B15"/>
    </sheetView>
  </sheetViews>
  <sheetFormatPr baseColWidth="10" defaultColWidth="10.5" defaultRowHeight="13.8" x14ac:dyDescent="0.25"/>
  <cols>
    <col min="1" max="1" width="32.19921875" style="66" customWidth="1"/>
    <col min="2" max="2" width="32.09765625" style="66" customWidth="1"/>
    <col min="3" max="3" width="31.09765625" style="66" customWidth="1"/>
    <col min="4" max="4" width="34.69921875" style="66" customWidth="1"/>
    <col min="5" max="5" width="9.765625E-2" style="66" hidden="1" customWidth="1"/>
    <col min="6" max="16384" width="10.5" style="66"/>
  </cols>
  <sheetData>
    <row r="1" spans="1:5" ht="19.8" x14ac:dyDescent="0.4">
      <c r="A1" s="87" t="s">
        <v>1123</v>
      </c>
      <c r="B1" s="87"/>
      <c r="C1" s="87"/>
      <c r="D1" s="87"/>
      <c r="E1" s="66" t="s">
        <v>62</v>
      </c>
    </row>
    <row r="2" spans="1:5" ht="28.8" x14ac:dyDescent="0.3">
      <c r="A2" s="76" t="s">
        <v>1024</v>
      </c>
      <c r="B2" s="76" t="s">
        <v>1025</v>
      </c>
      <c r="C2" s="77" t="s">
        <v>1126</v>
      </c>
      <c r="D2" s="76" t="s">
        <v>67</v>
      </c>
      <c r="E2" s="66" t="s">
        <v>66</v>
      </c>
    </row>
    <row r="3" spans="1:5" x14ac:dyDescent="0.25">
      <c r="A3" s="69"/>
      <c r="B3" s="69"/>
      <c r="C3" s="69"/>
      <c r="D3" s="69"/>
      <c r="E3" s="66" t="e">
        <f>Compilation!A2</f>
        <v>#N/A</v>
      </c>
    </row>
    <row r="4" spans="1:5" x14ac:dyDescent="0.25">
      <c r="A4" s="69"/>
      <c r="B4" s="69"/>
      <c r="C4" s="69"/>
      <c r="D4" s="69"/>
    </row>
    <row r="5" spans="1:5" x14ac:dyDescent="0.25">
      <c r="A5" s="69"/>
      <c r="B5" s="69"/>
      <c r="C5" s="69"/>
      <c r="D5" s="69"/>
    </row>
    <row r="6" spans="1:5" x14ac:dyDescent="0.25">
      <c r="A6" s="69"/>
      <c r="B6" s="69"/>
      <c r="C6" s="69"/>
      <c r="D6" s="69"/>
    </row>
    <row r="7" spans="1:5" x14ac:dyDescent="0.25">
      <c r="A7" s="69"/>
      <c r="B7" s="69"/>
      <c r="C7" s="69"/>
      <c r="D7" s="69"/>
    </row>
    <row r="8" spans="1:5" x14ac:dyDescent="0.25">
      <c r="A8" s="69"/>
      <c r="B8" s="69"/>
      <c r="C8" s="69"/>
      <c r="D8" s="69"/>
    </row>
    <row r="9" spans="1:5" x14ac:dyDescent="0.25">
      <c r="A9" s="69"/>
      <c r="B9" s="69"/>
      <c r="C9" s="69"/>
      <c r="D9" s="69"/>
    </row>
    <row r="10" spans="1:5" x14ac:dyDescent="0.25">
      <c r="A10" s="69"/>
      <c r="B10" s="69"/>
      <c r="C10" s="69"/>
      <c r="D10" s="69"/>
    </row>
    <row r="11" spans="1:5" x14ac:dyDescent="0.25">
      <c r="A11" s="69"/>
      <c r="B11" s="69"/>
      <c r="C11" s="69"/>
      <c r="D11" s="69"/>
    </row>
    <row r="12" spans="1:5" x14ac:dyDescent="0.25">
      <c r="A12" s="69"/>
      <c r="B12" s="69"/>
      <c r="C12" s="69"/>
      <c r="D12" s="69"/>
    </row>
    <row r="13" spans="1:5" x14ac:dyDescent="0.25">
      <c r="A13" s="69"/>
      <c r="B13" s="69"/>
      <c r="C13" s="69"/>
      <c r="D13" s="69"/>
    </row>
    <row r="14" spans="1:5" x14ac:dyDescent="0.25">
      <c r="A14" s="69"/>
      <c r="B14" s="69"/>
      <c r="C14" s="69"/>
      <c r="D14" s="69"/>
    </row>
    <row r="15" spans="1:5" x14ac:dyDescent="0.25">
      <c r="A15" s="69"/>
      <c r="B15" s="69"/>
      <c r="C15" s="69"/>
      <c r="D15" s="69"/>
    </row>
    <row r="16" spans="1:5" x14ac:dyDescent="0.25">
      <c r="A16" s="69"/>
      <c r="B16" s="69"/>
      <c r="C16" s="69"/>
      <c r="D16" s="69"/>
    </row>
    <row r="17" spans="1:4" x14ac:dyDescent="0.25">
      <c r="A17" s="69"/>
      <c r="B17" s="69"/>
      <c r="C17" s="69"/>
      <c r="D17" s="69"/>
    </row>
    <row r="18" spans="1:4" x14ac:dyDescent="0.25">
      <c r="A18" s="69"/>
      <c r="B18" s="69"/>
      <c r="C18" s="69"/>
      <c r="D18" s="69"/>
    </row>
    <row r="19" spans="1:4" x14ac:dyDescent="0.25">
      <c r="A19" s="69"/>
      <c r="B19" s="69"/>
      <c r="C19" s="69"/>
      <c r="D19" s="69"/>
    </row>
    <row r="20" spans="1:4" x14ac:dyDescent="0.25">
      <c r="A20" s="69"/>
      <c r="B20" s="69"/>
      <c r="C20" s="69"/>
      <c r="D20" s="69"/>
    </row>
    <row r="21" spans="1:4" x14ac:dyDescent="0.25">
      <c r="A21" s="69"/>
      <c r="B21" s="69"/>
      <c r="C21" s="69"/>
      <c r="D21" s="69"/>
    </row>
    <row r="22" spans="1:4" x14ac:dyDescent="0.25">
      <c r="A22" s="69"/>
      <c r="B22" s="69"/>
      <c r="C22" s="69"/>
      <c r="D22" s="69"/>
    </row>
    <row r="23" spans="1:4" x14ac:dyDescent="0.25">
      <c r="A23" s="69"/>
      <c r="B23" s="69"/>
      <c r="C23" s="69"/>
      <c r="D23" s="69"/>
    </row>
    <row r="24" spans="1:4" x14ac:dyDescent="0.25">
      <c r="A24" s="69"/>
      <c r="B24" s="69"/>
      <c r="C24" s="69"/>
      <c r="D24" s="69"/>
    </row>
    <row r="25" spans="1:4" x14ac:dyDescent="0.25">
      <c r="A25" s="69"/>
      <c r="B25" s="69"/>
      <c r="C25" s="69"/>
      <c r="D25" s="69"/>
    </row>
    <row r="26" spans="1:4" x14ac:dyDescent="0.25">
      <c r="A26" s="69"/>
      <c r="B26" s="69"/>
      <c r="C26" s="69"/>
      <c r="D26" s="69"/>
    </row>
    <row r="27" spans="1:4" x14ac:dyDescent="0.25">
      <c r="A27" s="69"/>
      <c r="B27" s="69"/>
      <c r="C27" s="69"/>
      <c r="D27" s="69"/>
    </row>
    <row r="28" spans="1:4" x14ac:dyDescent="0.25">
      <c r="A28" s="69"/>
      <c r="B28" s="69"/>
      <c r="C28" s="69"/>
      <c r="D28" s="69"/>
    </row>
    <row r="29" spans="1:4" x14ac:dyDescent="0.25">
      <c r="A29" s="69"/>
      <c r="B29" s="69"/>
      <c r="C29" s="69"/>
      <c r="D29" s="69"/>
    </row>
    <row r="30" spans="1:4" x14ac:dyDescent="0.25">
      <c r="A30" s="69"/>
      <c r="B30" s="69"/>
      <c r="C30" s="69"/>
      <c r="D30" s="69"/>
    </row>
    <row r="31" spans="1:4" x14ac:dyDescent="0.25">
      <c r="A31" s="69"/>
      <c r="B31" s="69"/>
      <c r="C31" s="69"/>
      <c r="D31" s="69"/>
    </row>
    <row r="32" spans="1:4" x14ac:dyDescent="0.25">
      <c r="A32" s="69"/>
      <c r="B32" s="69"/>
      <c r="C32" s="69"/>
      <c r="D32" s="69"/>
    </row>
    <row r="33" spans="1:4" x14ac:dyDescent="0.25">
      <c r="A33" s="69"/>
      <c r="B33" s="69"/>
      <c r="C33" s="69"/>
      <c r="D33" s="69"/>
    </row>
    <row r="34" spans="1:4" x14ac:dyDescent="0.25">
      <c r="A34" s="69"/>
      <c r="B34" s="69"/>
      <c r="C34" s="69"/>
      <c r="D34" s="69"/>
    </row>
    <row r="35" spans="1:4" x14ac:dyDescent="0.25">
      <c r="A35" s="69"/>
      <c r="B35" s="69"/>
      <c r="C35" s="69"/>
      <c r="D35" s="69"/>
    </row>
    <row r="36" spans="1:4" x14ac:dyDescent="0.25">
      <c r="A36" s="69"/>
      <c r="B36" s="69"/>
      <c r="C36" s="69"/>
      <c r="D36" s="69"/>
    </row>
    <row r="37" spans="1:4" x14ac:dyDescent="0.25">
      <c r="A37" s="69"/>
      <c r="B37" s="69"/>
      <c r="C37" s="69"/>
      <c r="D37" s="69"/>
    </row>
    <row r="38" spans="1:4" x14ac:dyDescent="0.25">
      <c r="A38" s="69"/>
      <c r="B38" s="69"/>
      <c r="C38" s="69"/>
      <c r="D38" s="69"/>
    </row>
    <row r="39" spans="1:4" x14ac:dyDescent="0.25">
      <c r="A39" s="69"/>
      <c r="B39" s="69"/>
      <c r="C39" s="69"/>
      <c r="D39" s="69"/>
    </row>
  </sheetData>
  <sheetProtection formatCells="0" insertHyperlinks="0" sort="0" autoFilter="0" pivotTables="0"/>
  <mergeCells count="1">
    <mergeCell ref="A1:D1"/>
  </mergeCells>
  <dataValidations count="3">
    <dataValidation type="list" operator="equal" allowBlank="1" showErrorMessage="1" sqref="C3:C39">
      <formula1>"Oui,Non"</formula1>
      <formula2>0</formula2>
    </dataValidation>
    <dataValidation type="whole" allowBlank="1" showInputMessage="1" showErrorMessage="1" prompt="Nombres entiers" sqref="D3:D39">
      <formula1>0</formula1>
      <formula2>10000000000</formula2>
    </dataValidation>
    <dataValidation type="list" allowBlank="1" showInputMessage="1" showErrorMessage="1" sqref="A3:A39">
      <formula1>Projets_pour_élèves</formula1>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30"/>
  <sheetViews>
    <sheetView topLeftCell="C1" zoomScale="80" zoomScaleNormal="80" workbookViewId="0">
      <selection activeCell="E3" sqref="E3"/>
    </sheetView>
  </sheetViews>
  <sheetFormatPr baseColWidth="10" defaultColWidth="10.5" defaultRowHeight="13.8" x14ac:dyDescent="0.25"/>
  <cols>
    <col min="1" max="1" width="30.5" style="66" customWidth="1"/>
    <col min="2" max="2" width="20.5" style="66" customWidth="1"/>
    <col min="3" max="3" width="21.8984375" style="66" customWidth="1"/>
    <col min="4" max="4" width="17.59765625" style="66" customWidth="1"/>
    <col min="5" max="5" width="17.09765625" style="66" customWidth="1"/>
    <col min="6" max="6" width="28.09765625" style="66" customWidth="1"/>
    <col min="7" max="7" width="36.59765625" style="66" customWidth="1"/>
    <col min="8" max="8" width="28.69921875" style="66" customWidth="1"/>
    <col min="9" max="9" width="0" style="66" hidden="1" customWidth="1"/>
    <col min="10" max="16384" width="10.5" style="66"/>
  </cols>
  <sheetData>
    <row r="1" spans="1:9" ht="77.400000000000006" customHeight="1" x14ac:dyDescent="0.25">
      <c r="A1" s="88" t="s">
        <v>1124</v>
      </c>
      <c r="B1" s="89"/>
      <c r="C1" s="89"/>
      <c r="D1" s="89"/>
      <c r="E1" s="89"/>
      <c r="F1" s="89"/>
      <c r="G1" s="89"/>
      <c r="H1" s="89"/>
    </row>
    <row r="2" spans="1:9" ht="109.95" customHeight="1" x14ac:dyDescent="0.3">
      <c r="A2" s="77" t="s">
        <v>68</v>
      </c>
      <c r="B2" s="77" t="s">
        <v>69</v>
      </c>
      <c r="C2" s="77" t="s">
        <v>70</v>
      </c>
      <c r="D2" s="77" t="s">
        <v>1125</v>
      </c>
      <c r="E2" s="77" t="s">
        <v>71</v>
      </c>
      <c r="F2" s="77" t="s">
        <v>72</v>
      </c>
      <c r="G2" s="77" t="s">
        <v>73</v>
      </c>
      <c r="H2" s="77" t="s">
        <v>74</v>
      </c>
      <c r="I2" s="66" t="s">
        <v>66</v>
      </c>
    </row>
    <row r="3" spans="1:9" x14ac:dyDescent="0.25">
      <c r="A3" s="69"/>
      <c r="B3" s="69"/>
      <c r="C3" s="69"/>
      <c r="D3" s="69"/>
      <c r="E3" s="69"/>
      <c r="F3" s="69"/>
      <c r="G3" s="69"/>
      <c r="H3" s="69"/>
      <c r="I3" s="66" t="e">
        <f>Compilation!A2</f>
        <v>#N/A</v>
      </c>
    </row>
    <row r="4" spans="1:9" x14ac:dyDescent="0.25">
      <c r="A4" s="69"/>
      <c r="B4" s="69"/>
      <c r="C4" s="69"/>
      <c r="D4" s="69"/>
      <c r="E4" s="69"/>
      <c r="F4" s="69"/>
      <c r="G4" s="69"/>
      <c r="H4" s="69"/>
    </row>
    <row r="5" spans="1:9" x14ac:dyDescent="0.25">
      <c r="A5" s="69"/>
      <c r="B5" s="69"/>
      <c r="C5" s="69"/>
      <c r="D5" s="69"/>
      <c r="E5" s="69"/>
      <c r="F5" s="69"/>
      <c r="G5" s="69"/>
      <c r="H5" s="69"/>
    </row>
    <row r="6" spans="1:9" x14ac:dyDescent="0.25">
      <c r="A6" s="69"/>
      <c r="B6" s="69"/>
      <c r="C6" s="69"/>
      <c r="D6" s="69"/>
      <c r="E6" s="69"/>
      <c r="F6" s="69"/>
      <c r="G6" s="69"/>
      <c r="H6" s="69"/>
    </row>
    <row r="7" spans="1:9" x14ac:dyDescent="0.25">
      <c r="A7" s="69"/>
      <c r="B7" s="69"/>
      <c r="C7" s="69"/>
      <c r="D7" s="69"/>
      <c r="E7" s="69"/>
      <c r="F7" s="69"/>
      <c r="G7" s="69"/>
      <c r="H7" s="69"/>
    </row>
    <row r="8" spans="1:9" x14ac:dyDescent="0.25">
      <c r="A8" s="69"/>
      <c r="B8" s="69"/>
      <c r="C8" s="69"/>
      <c r="D8" s="69"/>
      <c r="E8" s="69"/>
      <c r="F8" s="69"/>
      <c r="G8" s="69"/>
      <c r="H8" s="69"/>
    </row>
    <row r="9" spans="1:9" x14ac:dyDescent="0.25">
      <c r="A9" s="69"/>
      <c r="B9" s="69"/>
      <c r="C9" s="69"/>
      <c r="D9" s="69"/>
      <c r="E9" s="69"/>
      <c r="F9" s="69"/>
      <c r="G9" s="69"/>
      <c r="H9" s="69"/>
    </row>
    <row r="10" spans="1:9" x14ac:dyDescent="0.25">
      <c r="A10" s="69"/>
      <c r="B10" s="69"/>
      <c r="C10" s="69"/>
      <c r="D10" s="69"/>
      <c r="E10" s="69"/>
      <c r="F10" s="69"/>
      <c r="G10" s="69"/>
      <c r="H10" s="69"/>
    </row>
    <row r="11" spans="1:9" x14ac:dyDescent="0.25">
      <c r="A11" s="69"/>
      <c r="B11" s="69"/>
      <c r="C11" s="69"/>
      <c r="D11" s="69"/>
      <c r="E11" s="69"/>
      <c r="F11" s="69"/>
      <c r="G11" s="69"/>
      <c r="H11" s="69"/>
    </row>
    <row r="12" spans="1:9" x14ac:dyDescent="0.25">
      <c r="A12" s="69"/>
      <c r="B12" s="69"/>
      <c r="C12" s="69"/>
      <c r="D12" s="69"/>
      <c r="E12" s="69"/>
      <c r="F12" s="69"/>
      <c r="G12" s="69"/>
      <c r="H12" s="69"/>
    </row>
    <row r="13" spans="1:9" x14ac:dyDescent="0.25">
      <c r="A13" s="69"/>
      <c r="B13" s="69"/>
      <c r="C13" s="69"/>
      <c r="D13" s="69"/>
      <c r="E13" s="69"/>
      <c r="F13" s="69"/>
      <c r="G13" s="69"/>
      <c r="H13" s="69"/>
    </row>
    <row r="14" spans="1:9" x14ac:dyDescent="0.25">
      <c r="A14" s="69"/>
      <c r="B14" s="69"/>
      <c r="C14" s="69"/>
      <c r="D14" s="69"/>
      <c r="E14" s="69"/>
      <c r="F14" s="69"/>
      <c r="G14" s="69"/>
      <c r="H14" s="69"/>
    </row>
    <row r="15" spans="1:9" x14ac:dyDescent="0.25">
      <c r="A15" s="69"/>
      <c r="B15" s="69"/>
      <c r="C15" s="69"/>
      <c r="D15" s="69"/>
      <c r="E15" s="69"/>
      <c r="F15" s="69"/>
      <c r="G15" s="69"/>
      <c r="H15" s="69"/>
    </row>
    <row r="16" spans="1:9" x14ac:dyDescent="0.25">
      <c r="A16" s="69"/>
      <c r="B16" s="69"/>
      <c r="C16" s="69"/>
      <c r="D16" s="69"/>
      <c r="E16" s="69"/>
      <c r="F16" s="69"/>
      <c r="G16" s="69"/>
      <c r="H16" s="69"/>
    </row>
    <row r="17" spans="1:8" x14ac:dyDescent="0.25">
      <c r="A17" s="69"/>
      <c r="B17" s="69"/>
      <c r="C17" s="69"/>
      <c r="D17" s="69"/>
      <c r="E17" s="69"/>
      <c r="F17" s="69"/>
      <c r="G17" s="69"/>
      <c r="H17" s="69"/>
    </row>
    <row r="18" spans="1:8" x14ac:dyDescent="0.25">
      <c r="A18" s="69"/>
      <c r="B18" s="69"/>
      <c r="C18" s="69"/>
      <c r="D18" s="69"/>
      <c r="E18" s="69"/>
      <c r="F18" s="69"/>
      <c r="G18" s="69"/>
      <c r="H18" s="69"/>
    </row>
    <row r="19" spans="1:8" x14ac:dyDescent="0.25">
      <c r="A19" s="69"/>
      <c r="B19" s="69"/>
      <c r="C19" s="69"/>
      <c r="D19" s="69"/>
      <c r="E19" s="69"/>
      <c r="F19" s="69"/>
      <c r="G19" s="69"/>
      <c r="H19" s="69"/>
    </row>
    <row r="20" spans="1:8" x14ac:dyDescent="0.25">
      <c r="A20" s="69"/>
      <c r="B20" s="69"/>
      <c r="C20" s="69"/>
      <c r="D20" s="69"/>
      <c r="E20" s="69"/>
      <c r="F20" s="69"/>
      <c r="G20" s="69"/>
      <c r="H20" s="69"/>
    </row>
    <row r="21" spans="1:8" x14ac:dyDescent="0.25">
      <c r="A21" s="69"/>
      <c r="B21" s="69"/>
      <c r="C21" s="69"/>
      <c r="D21" s="69"/>
      <c r="E21" s="69"/>
      <c r="F21" s="69"/>
      <c r="G21" s="69"/>
      <c r="H21" s="69"/>
    </row>
    <row r="22" spans="1:8" x14ac:dyDescent="0.25">
      <c r="A22" s="69"/>
      <c r="B22" s="69"/>
      <c r="C22" s="69"/>
      <c r="D22" s="69"/>
      <c r="E22" s="69"/>
      <c r="F22" s="69"/>
      <c r="G22" s="69"/>
      <c r="H22" s="69"/>
    </row>
    <row r="23" spans="1:8" x14ac:dyDescent="0.25">
      <c r="A23" s="69"/>
      <c r="B23" s="69"/>
      <c r="C23" s="69"/>
      <c r="D23" s="69"/>
      <c r="E23" s="69"/>
      <c r="F23" s="69"/>
      <c r="G23" s="69"/>
      <c r="H23" s="69"/>
    </row>
    <row r="24" spans="1:8" x14ac:dyDescent="0.25">
      <c r="A24" s="69"/>
      <c r="B24" s="69"/>
      <c r="C24" s="69"/>
      <c r="D24" s="69"/>
      <c r="E24" s="69"/>
      <c r="F24" s="69"/>
      <c r="G24" s="69"/>
      <c r="H24" s="69"/>
    </row>
    <row r="25" spans="1:8" x14ac:dyDescent="0.25">
      <c r="A25" s="69"/>
      <c r="B25" s="69"/>
      <c r="C25" s="69"/>
      <c r="D25" s="69"/>
      <c r="E25" s="69"/>
      <c r="F25" s="69"/>
      <c r="G25" s="69"/>
      <c r="H25" s="69"/>
    </row>
    <row r="26" spans="1:8" x14ac:dyDescent="0.25">
      <c r="A26" s="69"/>
      <c r="B26" s="69"/>
      <c r="C26" s="69"/>
      <c r="D26" s="69"/>
      <c r="E26" s="69"/>
      <c r="F26" s="69"/>
      <c r="G26" s="69"/>
      <c r="H26" s="69"/>
    </row>
    <row r="27" spans="1:8" x14ac:dyDescent="0.25">
      <c r="A27" s="69"/>
      <c r="B27" s="69"/>
      <c r="C27" s="69"/>
      <c r="D27" s="69"/>
      <c r="E27" s="69"/>
      <c r="F27" s="69"/>
      <c r="G27" s="69"/>
      <c r="H27" s="69"/>
    </row>
    <row r="28" spans="1:8" x14ac:dyDescent="0.25">
      <c r="A28" s="69"/>
      <c r="B28" s="69"/>
      <c r="C28" s="69"/>
      <c r="D28" s="69"/>
      <c r="E28" s="69"/>
      <c r="F28" s="69"/>
      <c r="G28" s="69"/>
      <c r="H28" s="69"/>
    </row>
    <row r="29" spans="1:8" x14ac:dyDescent="0.25">
      <c r="A29" s="69"/>
      <c r="B29" s="69"/>
      <c r="C29" s="69"/>
      <c r="D29" s="69"/>
      <c r="E29" s="69"/>
      <c r="F29" s="69"/>
      <c r="G29" s="69"/>
      <c r="H29" s="69"/>
    </row>
    <row r="30" spans="1:8" x14ac:dyDescent="0.25">
      <c r="A30" s="69"/>
      <c r="B30" s="69"/>
      <c r="C30" s="69"/>
      <c r="D30" s="69"/>
      <c r="E30" s="69"/>
      <c r="F30" s="69"/>
      <c r="G30" s="69"/>
      <c r="H30" s="69"/>
    </row>
  </sheetData>
  <sheetProtection formatCells="0" insertHyperlinks="0" sort="0" autoFilter="0" pivotTables="0"/>
  <mergeCells count="1">
    <mergeCell ref="A1:H1"/>
  </mergeCells>
  <dataValidations count="3">
    <dataValidation type="list" operator="equal" allowBlank="1" showErrorMessage="1" sqref="D3:D30">
      <formula1>"Oui,Non"</formula1>
      <formula2>0</formula2>
    </dataValidation>
    <dataValidation type="whole" operator="greaterThanOrEqual" allowBlank="1" showInputMessage="1" showErrorMessage="1" prompt="Nombres entiers d'heures, sans préciser &quot;h&quot;" sqref="G3:G30">
      <formula1>0</formula1>
    </dataValidation>
    <dataValidation type="whole" operator="greaterThanOrEqual" allowBlank="1" showInputMessage="1" showErrorMessage="1" prompt="Nombres entiers" sqref="F3:F30 H3:H30">
      <formula1>0</formula1>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Listes!$A$44:$A$45</xm:f>
          </x14:formula1>
          <xm:sqref>B3:B1048576</xm:sqref>
        </x14:dataValidation>
        <x14:dataValidation type="list" allowBlank="1" showInputMessage="1" showErrorMessage="1">
          <x14:formula1>
            <xm:f>Listes!$A$60:$A$61</xm:f>
          </x14:formula1>
          <xm:sqref>C3:C1048576</xm:sqref>
        </x14:dataValidation>
        <x14:dataValidation type="list" allowBlank="1" showInputMessage="1" showErrorMessage="1">
          <x14:formula1>
            <xm:f>Listes!$A$49:$A$57</xm:f>
          </x14:formula1>
          <xm:sqref>E3:E1048576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76"/>
  <sheetViews>
    <sheetView topLeftCell="A71" workbookViewId="0">
      <selection activeCell="A77" sqref="A77:XFD83"/>
    </sheetView>
  </sheetViews>
  <sheetFormatPr baseColWidth="10" defaultColWidth="10.5" defaultRowHeight="14.4" x14ac:dyDescent="0.3"/>
  <cols>
    <col min="1" max="1" width="13.09765625" style="1" customWidth="1"/>
    <col min="2" max="16384" width="10.5" style="1"/>
  </cols>
  <sheetData>
    <row r="1" spans="1:17" ht="74.25" customHeight="1" x14ac:dyDescent="0.3">
      <c r="A1" s="2" t="s">
        <v>82</v>
      </c>
      <c r="B1" s="7" t="s">
        <v>83</v>
      </c>
      <c r="C1" s="2" t="s">
        <v>84</v>
      </c>
      <c r="D1" s="8" t="s">
        <v>85</v>
      </c>
      <c r="E1" s="2" t="s">
        <v>86</v>
      </c>
      <c r="F1" s="2" t="s">
        <v>87</v>
      </c>
      <c r="G1" s="2" t="s">
        <v>88</v>
      </c>
      <c r="H1" s="9" t="s">
        <v>89</v>
      </c>
      <c r="I1" s="9" t="s">
        <v>90</v>
      </c>
      <c r="J1" s="10" t="s">
        <v>91</v>
      </c>
      <c r="K1" s="2" t="s">
        <v>92</v>
      </c>
      <c r="L1" s="2" t="s">
        <v>93</v>
      </c>
      <c r="M1" s="2" t="s">
        <v>94</v>
      </c>
      <c r="N1" s="2" t="s">
        <v>95</v>
      </c>
      <c r="O1" s="2" t="s">
        <v>96</v>
      </c>
      <c r="P1" s="2" t="s">
        <v>97</v>
      </c>
      <c r="Q1" s="2" t="s">
        <v>98</v>
      </c>
    </row>
    <row r="2" spans="1:17" ht="81.599999999999994" customHeight="1" x14ac:dyDescent="0.3">
      <c r="A2" s="11" t="s">
        <v>458</v>
      </c>
      <c r="B2" s="12">
        <v>1</v>
      </c>
      <c r="C2" s="30">
        <v>38384</v>
      </c>
      <c r="D2" s="15" t="s">
        <v>459</v>
      </c>
      <c r="E2" s="11" t="s">
        <v>460</v>
      </c>
      <c r="F2" s="11" t="s">
        <v>461</v>
      </c>
      <c r="G2" s="17" t="s">
        <v>380</v>
      </c>
      <c r="H2" s="15" t="s">
        <v>381</v>
      </c>
      <c r="I2" s="27" t="s">
        <v>382</v>
      </c>
      <c r="J2" s="31" t="s">
        <v>462</v>
      </c>
      <c r="K2" s="24" t="s">
        <v>463</v>
      </c>
      <c r="L2" s="24" t="s">
        <v>1028</v>
      </c>
      <c r="M2" s="13" t="s">
        <v>464</v>
      </c>
      <c r="N2" s="13" t="s">
        <v>1029</v>
      </c>
      <c r="O2" s="13"/>
      <c r="P2" s="24" t="s">
        <v>1101</v>
      </c>
      <c r="Q2" s="24" t="s">
        <v>196</v>
      </c>
    </row>
    <row r="3" spans="1:17" ht="73.2" customHeight="1" x14ac:dyDescent="0.3">
      <c r="A3" s="11" t="s">
        <v>585</v>
      </c>
      <c r="B3" s="12">
        <v>3</v>
      </c>
      <c r="C3" s="30">
        <v>38130</v>
      </c>
      <c r="D3" s="15" t="s">
        <v>586</v>
      </c>
      <c r="E3" s="11" t="s">
        <v>379</v>
      </c>
      <c r="F3" s="11" t="s">
        <v>587</v>
      </c>
      <c r="G3" s="22"/>
      <c r="H3" s="27"/>
      <c r="I3" s="27" t="s">
        <v>382</v>
      </c>
      <c r="J3" s="31" t="s">
        <v>588</v>
      </c>
      <c r="K3" s="24" t="s">
        <v>589</v>
      </c>
      <c r="L3" s="14" t="s">
        <v>1030</v>
      </c>
      <c r="M3" s="13" t="s">
        <v>590</v>
      </c>
      <c r="N3" s="24" t="s">
        <v>591</v>
      </c>
      <c r="O3" s="13" t="s">
        <v>592</v>
      </c>
      <c r="P3" s="25" t="s">
        <v>593</v>
      </c>
      <c r="Q3" s="24" t="s">
        <v>228</v>
      </c>
    </row>
    <row r="4" spans="1:17" ht="46.95" customHeight="1" x14ac:dyDescent="0.3">
      <c r="A4" s="11" t="s">
        <v>696</v>
      </c>
      <c r="B4" s="12">
        <v>4</v>
      </c>
      <c r="C4" s="30">
        <v>38457</v>
      </c>
      <c r="D4" s="15" t="s">
        <v>1031</v>
      </c>
      <c r="E4" s="11" t="s">
        <v>697</v>
      </c>
      <c r="F4" s="11" t="s">
        <v>698</v>
      </c>
      <c r="G4" s="22"/>
      <c r="H4" s="21" t="s">
        <v>381</v>
      </c>
      <c r="I4" s="15" t="s">
        <v>382</v>
      </c>
      <c r="J4" s="31" t="s">
        <v>699</v>
      </c>
      <c r="K4" s="24" t="s">
        <v>700</v>
      </c>
      <c r="L4" s="14" t="s">
        <v>1032</v>
      </c>
      <c r="M4" s="13" t="s">
        <v>701</v>
      </c>
      <c r="N4" s="24"/>
      <c r="O4" s="13"/>
      <c r="P4" s="25"/>
      <c r="Q4" s="24" t="s">
        <v>108</v>
      </c>
    </row>
    <row r="5" spans="1:17" ht="144" x14ac:dyDescent="0.3">
      <c r="A5" s="11" t="s">
        <v>1033</v>
      </c>
      <c r="B5" s="12">
        <v>5</v>
      </c>
      <c r="C5" s="30">
        <v>38034</v>
      </c>
      <c r="D5" s="15" t="s">
        <v>484</v>
      </c>
      <c r="E5" s="11" t="s">
        <v>485</v>
      </c>
      <c r="F5" s="11" t="s">
        <v>486</v>
      </c>
      <c r="G5" s="17" t="s">
        <v>487</v>
      </c>
      <c r="H5" s="15" t="s">
        <v>488</v>
      </c>
      <c r="I5" s="15" t="s">
        <v>382</v>
      </c>
      <c r="J5" s="31" t="s">
        <v>489</v>
      </c>
      <c r="K5" s="24" t="s">
        <v>490</v>
      </c>
      <c r="L5" s="14" t="s">
        <v>1034</v>
      </c>
      <c r="M5" s="13" t="s">
        <v>491</v>
      </c>
      <c r="N5" s="24" t="s">
        <v>492</v>
      </c>
      <c r="O5" s="24" t="s">
        <v>493</v>
      </c>
      <c r="P5" s="24"/>
      <c r="Q5" s="24" t="s">
        <v>196</v>
      </c>
    </row>
    <row r="6" spans="1:17" ht="46.95" customHeight="1" x14ac:dyDescent="0.3">
      <c r="A6" s="11" t="s">
        <v>656</v>
      </c>
      <c r="B6" s="12">
        <v>7</v>
      </c>
      <c r="C6" s="30">
        <v>38332</v>
      </c>
      <c r="D6" s="15" t="s">
        <v>657</v>
      </c>
      <c r="E6" s="11" t="s">
        <v>658</v>
      </c>
      <c r="F6" s="11" t="s">
        <v>659</v>
      </c>
      <c r="G6" s="22"/>
      <c r="H6" s="15" t="s">
        <v>488</v>
      </c>
      <c r="I6" s="15" t="s">
        <v>382</v>
      </c>
      <c r="J6" s="31" t="s">
        <v>660</v>
      </c>
      <c r="K6" s="32" t="s">
        <v>1035</v>
      </c>
      <c r="L6" s="14" t="s">
        <v>661</v>
      </c>
      <c r="M6" s="13" t="s">
        <v>1102</v>
      </c>
      <c r="N6" s="13" t="s">
        <v>662</v>
      </c>
      <c r="O6" s="13" t="s">
        <v>663</v>
      </c>
      <c r="P6" s="25"/>
      <c r="Q6" s="24" t="s">
        <v>228</v>
      </c>
    </row>
    <row r="7" spans="1:17" ht="86.4" x14ac:dyDescent="0.3">
      <c r="A7" s="11" t="s">
        <v>542</v>
      </c>
      <c r="B7" s="12">
        <v>8</v>
      </c>
      <c r="C7" s="30">
        <v>38006</v>
      </c>
      <c r="D7" s="15" t="s">
        <v>543</v>
      </c>
      <c r="E7" s="11" t="s">
        <v>544</v>
      </c>
      <c r="F7" s="11" t="s">
        <v>545</v>
      </c>
      <c r="G7" s="17" t="s">
        <v>546</v>
      </c>
      <c r="H7" s="15" t="s">
        <v>125</v>
      </c>
      <c r="I7" s="15" t="s">
        <v>126</v>
      </c>
      <c r="J7" s="31" t="s">
        <v>547</v>
      </c>
      <c r="K7" s="24" t="s">
        <v>548</v>
      </c>
      <c r="L7" s="23" t="s">
        <v>549</v>
      </c>
      <c r="M7" s="13" t="s">
        <v>550</v>
      </c>
      <c r="N7" s="13" t="s">
        <v>551</v>
      </c>
      <c r="O7" s="25"/>
      <c r="P7" s="24" t="s">
        <v>552</v>
      </c>
      <c r="Q7" s="24" t="s">
        <v>228</v>
      </c>
    </row>
    <row r="8" spans="1:17" ht="46.95" customHeight="1" x14ac:dyDescent="0.3">
      <c r="A8" s="11" t="s">
        <v>615</v>
      </c>
      <c r="B8" s="12">
        <v>9</v>
      </c>
      <c r="C8" s="30">
        <v>38314</v>
      </c>
      <c r="D8" s="15" t="s">
        <v>616</v>
      </c>
      <c r="E8" s="11" t="s">
        <v>123</v>
      </c>
      <c r="F8" s="11" t="s">
        <v>617</v>
      </c>
      <c r="G8" s="17"/>
      <c r="H8" s="15" t="s">
        <v>125</v>
      </c>
      <c r="I8" s="15" t="s">
        <v>126</v>
      </c>
      <c r="J8" s="31" t="s">
        <v>618</v>
      </c>
      <c r="K8" s="24" t="s">
        <v>619</v>
      </c>
      <c r="L8" s="24"/>
      <c r="M8" s="13" t="s">
        <v>620</v>
      </c>
      <c r="N8" s="13" t="s">
        <v>621</v>
      </c>
      <c r="O8" s="13" t="s">
        <v>622</v>
      </c>
      <c r="P8" s="26"/>
      <c r="Q8" s="24" t="s">
        <v>228</v>
      </c>
    </row>
    <row r="9" spans="1:17" ht="129.6" x14ac:dyDescent="0.3">
      <c r="A9" s="11" t="s">
        <v>121</v>
      </c>
      <c r="B9" s="12">
        <v>10</v>
      </c>
      <c r="C9" s="30">
        <v>38075</v>
      </c>
      <c r="D9" s="15" t="s">
        <v>122</v>
      </c>
      <c r="E9" s="11" t="s">
        <v>123</v>
      </c>
      <c r="F9" s="11" t="s">
        <v>124</v>
      </c>
      <c r="G9" s="17"/>
      <c r="H9" s="16" t="s">
        <v>125</v>
      </c>
      <c r="I9" s="16" t="s">
        <v>126</v>
      </c>
      <c r="J9" s="31" t="s">
        <v>127</v>
      </c>
      <c r="K9" s="24" t="s">
        <v>130</v>
      </c>
      <c r="L9" s="14" t="s">
        <v>128</v>
      </c>
      <c r="M9" s="13" t="s">
        <v>1103</v>
      </c>
      <c r="N9" s="13"/>
      <c r="O9" s="13" t="s">
        <v>129</v>
      </c>
      <c r="P9" s="25" t="s">
        <v>130</v>
      </c>
      <c r="Q9" s="24" t="s">
        <v>108</v>
      </c>
    </row>
    <row r="10" spans="1:17" ht="46.95" customHeight="1" x14ac:dyDescent="0.3">
      <c r="A10" s="11" t="s">
        <v>1036</v>
      </c>
      <c r="B10" s="12">
        <v>11</v>
      </c>
      <c r="C10" s="30">
        <v>38547</v>
      </c>
      <c r="D10" s="15" t="s">
        <v>208</v>
      </c>
      <c r="E10" s="11" t="s">
        <v>209</v>
      </c>
      <c r="F10" s="11" t="s">
        <v>210</v>
      </c>
      <c r="G10" s="22"/>
      <c r="H10" s="15" t="s">
        <v>143</v>
      </c>
      <c r="I10" s="27" t="s">
        <v>126</v>
      </c>
      <c r="J10" s="31" t="s">
        <v>211</v>
      </c>
      <c r="K10" s="32" t="s">
        <v>212</v>
      </c>
      <c r="L10" s="14" t="s">
        <v>213</v>
      </c>
      <c r="M10" s="13" t="s">
        <v>214</v>
      </c>
      <c r="N10" s="13" t="s">
        <v>215</v>
      </c>
      <c r="O10" s="13" t="s">
        <v>216</v>
      </c>
      <c r="P10" s="32" t="s">
        <v>217</v>
      </c>
      <c r="Q10" s="24" t="s">
        <v>108</v>
      </c>
    </row>
    <row r="11" spans="1:17" ht="115.2" x14ac:dyDescent="0.3">
      <c r="A11" s="11" t="s">
        <v>494</v>
      </c>
      <c r="B11" s="12">
        <v>12</v>
      </c>
      <c r="C11" s="30">
        <v>38422</v>
      </c>
      <c r="D11" s="15" t="s">
        <v>495</v>
      </c>
      <c r="E11" s="11" t="s">
        <v>496</v>
      </c>
      <c r="F11" s="11" t="s">
        <v>497</v>
      </c>
      <c r="G11" s="22"/>
      <c r="H11" s="15" t="s">
        <v>143</v>
      </c>
      <c r="I11" s="15" t="s">
        <v>126</v>
      </c>
      <c r="J11" s="31" t="s">
        <v>498</v>
      </c>
      <c r="K11" s="24" t="s">
        <v>499</v>
      </c>
      <c r="L11" s="14" t="s">
        <v>500</v>
      </c>
      <c r="M11" s="13" t="s">
        <v>1104</v>
      </c>
      <c r="N11" s="13" t="s">
        <v>501</v>
      </c>
      <c r="O11" s="13" t="s">
        <v>1037</v>
      </c>
      <c r="P11" s="25" t="s">
        <v>1038</v>
      </c>
      <c r="Q11" s="24" t="s">
        <v>108</v>
      </c>
    </row>
    <row r="12" spans="1:17" ht="100.8" x14ac:dyDescent="0.3">
      <c r="A12" s="11" t="s">
        <v>775</v>
      </c>
      <c r="B12" s="12">
        <v>13</v>
      </c>
      <c r="C12" s="30">
        <v>38140</v>
      </c>
      <c r="D12" s="15" t="s">
        <v>776</v>
      </c>
      <c r="E12" s="11" t="s">
        <v>777</v>
      </c>
      <c r="F12" s="11" t="s">
        <v>667</v>
      </c>
      <c r="G12" s="17"/>
      <c r="H12" s="27" t="s">
        <v>143</v>
      </c>
      <c r="I12" s="27" t="s">
        <v>126</v>
      </c>
      <c r="J12" s="31" t="s">
        <v>778</v>
      </c>
      <c r="K12" s="24" t="s">
        <v>779</v>
      </c>
      <c r="L12" s="14" t="s">
        <v>780</v>
      </c>
      <c r="M12" s="13" t="s">
        <v>781</v>
      </c>
      <c r="N12" s="13"/>
      <c r="O12" s="13" t="s">
        <v>782</v>
      </c>
      <c r="P12" s="25"/>
      <c r="Q12" s="24" t="s">
        <v>108</v>
      </c>
    </row>
    <row r="13" spans="1:17" ht="31.2" customHeight="1" x14ac:dyDescent="0.3">
      <c r="A13" s="11" t="s">
        <v>664</v>
      </c>
      <c r="B13" s="12">
        <v>14</v>
      </c>
      <c r="C13" s="30">
        <v>38140</v>
      </c>
      <c r="D13" s="15" t="s">
        <v>665</v>
      </c>
      <c r="E13" s="11" t="s">
        <v>666</v>
      </c>
      <c r="F13" s="11" t="s">
        <v>667</v>
      </c>
      <c r="G13" s="22"/>
      <c r="H13" s="15" t="s">
        <v>143</v>
      </c>
      <c r="I13" s="15" t="s">
        <v>126</v>
      </c>
      <c r="J13" s="31" t="s">
        <v>668</v>
      </c>
      <c r="K13" s="24" t="s">
        <v>669</v>
      </c>
      <c r="L13" s="14" t="s">
        <v>670</v>
      </c>
      <c r="M13" s="13" t="s">
        <v>1105</v>
      </c>
      <c r="N13" s="13" t="s">
        <v>671</v>
      </c>
      <c r="O13" s="13" t="s">
        <v>672</v>
      </c>
      <c r="P13" s="25" t="s">
        <v>673</v>
      </c>
      <c r="Q13" s="24" t="s">
        <v>108</v>
      </c>
    </row>
    <row r="14" spans="1:17" ht="100.8" x14ac:dyDescent="0.3">
      <c r="A14" s="11" t="s">
        <v>1039</v>
      </c>
      <c r="B14" s="12">
        <v>15</v>
      </c>
      <c r="C14" s="30">
        <v>38397</v>
      </c>
      <c r="D14" s="15" t="s">
        <v>140</v>
      </c>
      <c r="E14" s="11" t="s">
        <v>141</v>
      </c>
      <c r="F14" s="11" t="s">
        <v>142</v>
      </c>
      <c r="G14" s="17"/>
      <c r="H14" s="15" t="s">
        <v>143</v>
      </c>
      <c r="I14" s="15" t="s">
        <v>126</v>
      </c>
      <c r="J14" s="31" t="s">
        <v>144</v>
      </c>
      <c r="K14" s="24" t="s">
        <v>145</v>
      </c>
      <c r="L14" s="14" t="s">
        <v>146</v>
      </c>
      <c r="M14" s="13" t="s">
        <v>147</v>
      </c>
      <c r="N14" s="13" t="s">
        <v>148</v>
      </c>
      <c r="O14" s="13" t="s">
        <v>149</v>
      </c>
      <c r="P14" s="25" t="s">
        <v>150</v>
      </c>
      <c r="Q14" s="24" t="s">
        <v>108</v>
      </c>
    </row>
    <row r="15" spans="1:17" ht="100.8" x14ac:dyDescent="0.3">
      <c r="A15" s="11" t="s">
        <v>1040</v>
      </c>
      <c r="B15" s="12">
        <v>18</v>
      </c>
      <c r="C15" s="30">
        <v>38511</v>
      </c>
      <c r="D15" s="15" t="s">
        <v>437</v>
      </c>
      <c r="E15" s="11" t="s">
        <v>385</v>
      </c>
      <c r="F15" s="11" t="s">
        <v>386</v>
      </c>
      <c r="G15" s="22"/>
      <c r="H15" s="15" t="s">
        <v>143</v>
      </c>
      <c r="I15" s="27" t="s">
        <v>126</v>
      </c>
      <c r="J15" s="31" t="s">
        <v>387</v>
      </c>
      <c r="K15" s="32" t="s">
        <v>1041</v>
      </c>
      <c r="L15" s="14" t="s">
        <v>438</v>
      </c>
      <c r="M15" s="13" t="s">
        <v>1106</v>
      </c>
      <c r="N15" s="13" t="s">
        <v>439</v>
      </c>
      <c r="O15" s="24"/>
      <c r="P15" s="25"/>
      <c r="Q15" s="24" t="s">
        <v>108</v>
      </c>
    </row>
    <row r="16" spans="1:17" ht="46.95" customHeight="1" x14ac:dyDescent="0.3">
      <c r="A16" s="11" t="s">
        <v>1042</v>
      </c>
      <c r="B16" s="12">
        <v>19</v>
      </c>
      <c r="C16" s="30">
        <v>38417</v>
      </c>
      <c r="D16" s="15" t="s">
        <v>1043</v>
      </c>
      <c r="E16" s="11" t="s">
        <v>385</v>
      </c>
      <c r="F16" s="11" t="s">
        <v>1044</v>
      </c>
      <c r="G16" s="17"/>
      <c r="H16" s="15" t="s">
        <v>143</v>
      </c>
      <c r="I16" s="15" t="s">
        <v>126</v>
      </c>
      <c r="J16" s="31" t="s">
        <v>745</v>
      </c>
      <c r="K16" s="24" t="s">
        <v>746</v>
      </c>
      <c r="L16" s="25"/>
      <c r="M16" s="13" t="s">
        <v>747</v>
      </c>
      <c r="N16" s="13" t="s">
        <v>748</v>
      </c>
      <c r="O16" s="13" t="s">
        <v>749</v>
      </c>
      <c r="P16" s="25" t="s">
        <v>1045</v>
      </c>
      <c r="Q16" s="24" t="s">
        <v>108</v>
      </c>
    </row>
    <row r="17" spans="1:17" ht="144" x14ac:dyDescent="0.3">
      <c r="A17" s="11" t="s">
        <v>1046</v>
      </c>
      <c r="B17" s="12">
        <v>20</v>
      </c>
      <c r="C17" s="30">
        <v>38511</v>
      </c>
      <c r="D17" s="15" t="s">
        <v>384</v>
      </c>
      <c r="E17" s="11" t="s">
        <v>385</v>
      </c>
      <c r="F17" s="11" t="s">
        <v>386</v>
      </c>
      <c r="G17" s="17"/>
      <c r="H17" s="15" t="s">
        <v>143</v>
      </c>
      <c r="I17" s="15" t="s">
        <v>126</v>
      </c>
      <c r="J17" s="31" t="s">
        <v>387</v>
      </c>
      <c r="K17" s="24" t="s">
        <v>388</v>
      </c>
      <c r="L17" s="14" t="s">
        <v>389</v>
      </c>
      <c r="M17" s="13" t="s">
        <v>390</v>
      </c>
      <c r="N17" s="13" t="s">
        <v>391</v>
      </c>
      <c r="O17" s="13" t="s">
        <v>392</v>
      </c>
      <c r="P17" s="14" t="s">
        <v>393</v>
      </c>
      <c r="Q17" s="24" t="s">
        <v>108</v>
      </c>
    </row>
    <row r="18" spans="1:17" ht="129.6" x14ac:dyDescent="0.3">
      <c r="A18" s="11" t="s">
        <v>553</v>
      </c>
      <c r="B18" s="12">
        <v>21</v>
      </c>
      <c r="C18" s="30">
        <v>38085</v>
      </c>
      <c r="D18" s="15" t="s">
        <v>554</v>
      </c>
      <c r="E18" s="11" t="s">
        <v>555</v>
      </c>
      <c r="F18" s="11" t="s">
        <v>556</v>
      </c>
      <c r="G18" s="17" t="s">
        <v>557</v>
      </c>
      <c r="H18" s="15" t="s">
        <v>558</v>
      </c>
      <c r="I18" s="15" t="s">
        <v>114</v>
      </c>
      <c r="J18" s="31" t="s">
        <v>559</v>
      </c>
      <c r="K18" s="24" t="s">
        <v>560</v>
      </c>
      <c r="L18" s="25"/>
      <c r="M18" s="13" t="s">
        <v>561</v>
      </c>
      <c r="N18" s="13" t="s">
        <v>562</v>
      </c>
      <c r="O18" s="24" t="s">
        <v>563</v>
      </c>
      <c r="P18" s="24" t="s">
        <v>564</v>
      </c>
      <c r="Q18" s="24" t="s">
        <v>228</v>
      </c>
    </row>
    <row r="19" spans="1:17" ht="86.4" x14ac:dyDescent="0.3">
      <c r="A19" s="17" t="s">
        <v>623</v>
      </c>
      <c r="B19" s="12">
        <v>22</v>
      </c>
      <c r="C19" s="30">
        <v>38507</v>
      </c>
      <c r="D19" s="15" t="s">
        <v>624</v>
      </c>
      <c r="E19" s="17">
        <v>38230</v>
      </c>
      <c r="F19" s="17" t="s">
        <v>625</v>
      </c>
      <c r="G19" s="17" t="s">
        <v>626</v>
      </c>
      <c r="H19" s="15" t="s">
        <v>558</v>
      </c>
      <c r="I19" s="15" t="s">
        <v>114</v>
      </c>
      <c r="J19" s="31" t="s">
        <v>627</v>
      </c>
      <c r="K19" s="24" t="s">
        <v>628</v>
      </c>
      <c r="L19" s="25" t="s">
        <v>629</v>
      </c>
      <c r="M19" s="13" t="s">
        <v>630</v>
      </c>
      <c r="N19" s="13" t="s">
        <v>631</v>
      </c>
      <c r="O19" s="13"/>
      <c r="P19" s="25" t="s">
        <v>632</v>
      </c>
      <c r="Q19" s="24" t="s">
        <v>228</v>
      </c>
    </row>
    <row r="20" spans="1:17" ht="62.4" customHeight="1" x14ac:dyDescent="0.3">
      <c r="A20" s="11" t="s">
        <v>449</v>
      </c>
      <c r="B20" s="12">
        <v>23</v>
      </c>
      <c r="C20" s="30">
        <v>38365</v>
      </c>
      <c r="D20" s="15" t="s">
        <v>450</v>
      </c>
      <c r="E20" s="11" t="s">
        <v>451</v>
      </c>
      <c r="F20" s="11" t="s">
        <v>452</v>
      </c>
      <c r="G20" s="17"/>
      <c r="H20" s="15" t="s">
        <v>113</v>
      </c>
      <c r="I20" s="15" t="s">
        <v>114</v>
      </c>
      <c r="J20" s="31" t="s">
        <v>453</v>
      </c>
      <c r="K20" s="24" t="s">
        <v>454</v>
      </c>
      <c r="L20" s="14" t="s">
        <v>455</v>
      </c>
      <c r="M20" s="13" t="s">
        <v>1107</v>
      </c>
      <c r="N20" s="13"/>
      <c r="O20" s="13" t="s">
        <v>456</v>
      </c>
      <c r="P20" s="25" t="s">
        <v>457</v>
      </c>
      <c r="Q20" s="24" t="s">
        <v>108</v>
      </c>
    </row>
    <row r="21" spans="1:17" ht="129.6" x14ac:dyDescent="0.3">
      <c r="A21" s="11" t="s">
        <v>109</v>
      </c>
      <c r="B21" s="12">
        <v>24</v>
      </c>
      <c r="C21" s="30">
        <v>38067</v>
      </c>
      <c r="D21" s="15" t="s">
        <v>110</v>
      </c>
      <c r="E21" s="11" t="s">
        <v>111</v>
      </c>
      <c r="F21" s="11" t="s">
        <v>112</v>
      </c>
      <c r="G21" s="22"/>
      <c r="H21" s="15" t="s">
        <v>113</v>
      </c>
      <c r="I21" s="15" t="s">
        <v>114</v>
      </c>
      <c r="J21" s="31" t="s">
        <v>115</v>
      </c>
      <c r="K21" s="32" t="s">
        <v>116</v>
      </c>
      <c r="L21" s="25" t="s">
        <v>117</v>
      </c>
      <c r="M21" s="13" t="s">
        <v>118</v>
      </c>
      <c r="N21" s="13"/>
      <c r="O21" s="13" t="s">
        <v>119</v>
      </c>
      <c r="P21" s="25" t="s">
        <v>120</v>
      </c>
      <c r="Q21" s="24" t="s">
        <v>108</v>
      </c>
    </row>
    <row r="22" spans="1:17" ht="115.2" x14ac:dyDescent="0.3">
      <c r="A22" s="11" t="s">
        <v>760</v>
      </c>
      <c r="B22" s="12">
        <v>25</v>
      </c>
      <c r="C22" s="30">
        <v>38022</v>
      </c>
      <c r="D22" s="15" t="s">
        <v>1048</v>
      </c>
      <c r="E22" s="11" t="s">
        <v>1049</v>
      </c>
      <c r="F22" s="11" t="s">
        <v>761</v>
      </c>
      <c r="G22" s="17" t="s">
        <v>762</v>
      </c>
      <c r="H22" s="16" t="s">
        <v>113</v>
      </c>
      <c r="I22" s="16" t="s">
        <v>114</v>
      </c>
      <c r="J22" s="31" t="s">
        <v>763</v>
      </c>
      <c r="K22" s="24" t="s">
        <v>764</v>
      </c>
      <c r="L22" s="25" t="s">
        <v>765</v>
      </c>
      <c r="M22" s="13" t="s">
        <v>766</v>
      </c>
      <c r="N22" s="13" t="s">
        <v>767</v>
      </c>
      <c r="O22" s="24"/>
      <c r="P22" s="25"/>
      <c r="Q22" s="24" t="s">
        <v>108</v>
      </c>
    </row>
    <row r="23" spans="1:17" ht="158.4" x14ac:dyDescent="0.3">
      <c r="A23" s="11" t="s">
        <v>1050</v>
      </c>
      <c r="B23" s="12">
        <v>26</v>
      </c>
      <c r="C23" s="30">
        <v>38425</v>
      </c>
      <c r="D23" s="15" t="s">
        <v>360</v>
      </c>
      <c r="E23" s="11" t="s">
        <v>361</v>
      </c>
      <c r="F23" s="11" t="s">
        <v>362</v>
      </c>
      <c r="G23" s="17" t="s">
        <v>363</v>
      </c>
      <c r="H23" s="27" t="s">
        <v>364</v>
      </c>
      <c r="I23" s="27" t="s">
        <v>233</v>
      </c>
      <c r="J23" s="31" t="s">
        <v>365</v>
      </c>
      <c r="K23" s="24" t="s">
        <v>366</v>
      </c>
      <c r="L23" s="25" t="s">
        <v>367</v>
      </c>
      <c r="M23" s="13" t="s">
        <v>368</v>
      </c>
      <c r="N23" s="13" t="s">
        <v>369</v>
      </c>
      <c r="O23" s="13" t="s">
        <v>370</v>
      </c>
      <c r="P23" s="25" t="s">
        <v>371</v>
      </c>
      <c r="Q23" s="24" t="s">
        <v>196</v>
      </c>
    </row>
    <row r="24" spans="1:17" ht="46.95" customHeight="1" x14ac:dyDescent="0.3">
      <c r="A24" s="11" t="s">
        <v>795</v>
      </c>
      <c r="B24" s="12">
        <v>27</v>
      </c>
      <c r="C24" s="30">
        <v>38157</v>
      </c>
      <c r="D24" s="15" t="s">
        <v>796</v>
      </c>
      <c r="E24" s="11" t="s">
        <v>797</v>
      </c>
      <c r="F24" s="11" t="s">
        <v>798</v>
      </c>
      <c r="G24" s="17" t="s">
        <v>294</v>
      </c>
      <c r="H24" s="15" t="s">
        <v>232</v>
      </c>
      <c r="I24" s="15" t="s">
        <v>233</v>
      </c>
      <c r="J24" s="31" t="s">
        <v>799</v>
      </c>
      <c r="K24" s="24" t="s">
        <v>800</v>
      </c>
      <c r="L24" s="14"/>
      <c r="M24" s="13" t="s">
        <v>801</v>
      </c>
      <c r="N24" s="13" t="s">
        <v>802</v>
      </c>
      <c r="O24" s="13" t="s">
        <v>803</v>
      </c>
      <c r="P24" s="25" t="s">
        <v>804</v>
      </c>
      <c r="Q24" s="24" t="s">
        <v>805</v>
      </c>
    </row>
    <row r="25" spans="1:17" ht="216" x14ac:dyDescent="0.3">
      <c r="A25" s="11" t="s">
        <v>290</v>
      </c>
      <c r="B25" s="12">
        <v>28</v>
      </c>
      <c r="C25" s="30">
        <v>38544</v>
      </c>
      <c r="D25" s="15" t="s">
        <v>291</v>
      </c>
      <c r="E25" s="11" t="s">
        <v>292</v>
      </c>
      <c r="F25" s="11" t="s">
        <v>293</v>
      </c>
      <c r="G25" s="17" t="s">
        <v>294</v>
      </c>
      <c r="H25" s="27" t="s">
        <v>232</v>
      </c>
      <c r="I25" s="27" t="s">
        <v>233</v>
      </c>
      <c r="J25" s="31" t="s">
        <v>295</v>
      </c>
      <c r="K25" s="24" t="s">
        <v>296</v>
      </c>
      <c r="L25" s="25" t="s">
        <v>297</v>
      </c>
      <c r="M25" s="13" t="s">
        <v>298</v>
      </c>
      <c r="N25" s="13" t="s">
        <v>299</v>
      </c>
      <c r="O25" s="13" t="s">
        <v>300</v>
      </c>
      <c r="P25" s="25" t="s">
        <v>301</v>
      </c>
      <c r="Q25" s="24" t="s">
        <v>228</v>
      </c>
    </row>
    <row r="26" spans="1:17" ht="46.95" customHeight="1" x14ac:dyDescent="0.3">
      <c r="A26" s="11" t="s">
        <v>229</v>
      </c>
      <c r="B26" s="12">
        <v>29</v>
      </c>
      <c r="C26" s="30">
        <v>38131</v>
      </c>
      <c r="D26" s="15" t="s">
        <v>1051</v>
      </c>
      <c r="E26" s="11" t="s">
        <v>230</v>
      </c>
      <c r="F26" s="11" t="s">
        <v>231</v>
      </c>
      <c r="G26" s="17"/>
      <c r="H26" s="27" t="s">
        <v>232</v>
      </c>
      <c r="I26" s="27" t="s">
        <v>233</v>
      </c>
      <c r="J26" s="31" t="s">
        <v>234</v>
      </c>
      <c r="K26" s="24" t="s">
        <v>235</v>
      </c>
      <c r="L26" s="25" t="s">
        <v>236</v>
      </c>
      <c r="M26" s="13" t="s">
        <v>237</v>
      </c>
      <c r="N26" s="13" t="s">
        <v>238</v>
      </c>
      <c r="O26" s="13"/>
      <c r="P26" s="25" t="s">
        <v>235</v>
      </c>
      <c r="Q26" s="24" t="s">
        <v>108</v>
      </c>
    </row>
    <row r="27" spans="1:17" ht="115.2" x14ac:dyDescent="0.3">
      <c r="A27" s="11" t="s">
        <v>417</v>
      </c>
      <c r="B27" s="12">
        <v>30</v>
      </c>
      <c r="C27" s="30">
        <v>38087</v>
      </c>
      <c r="D27" s="15" t="s">
        <v>1052</v>
      </c>
      <c r="E27" s="11" t="s">
        <v>418</v>
      </c>
      <c r="F27" s="11" t="s">
        <v>419</v>
      </c>
      <c r="G27" s="22"/>
      <c r="H27" s="16" t="s">
        <v>232</v>
      </c>
      <c r="I27" s="27" t="s">
        <v>233</v>
      </c>
      <c r="J27" s="31" t="s">
        <v>420</v>
      </c>
      <c r="K27" s="32" t="s">
        <v>421</v>
      </c>
      <c r="L27" s="25" t="s">
        <v>422</v>
      </c>
      <c r="M27" s="13" t="s">
        <v>423</v>
      </c>
      <c r="N27" s="14" t="s">
        <v>1053</v>
      </c>
      <c r="O27" s="13" t="s">
        <v>424</v>
      </c>
      <c r="P27" s="25" t="s">
        <v>425</v>
      </c>
      <c r="Q27" s="24" t="s">
        <v>108</v>
      </c>
    </row>
    <row r="28" spans="1:17" ht="115.2" x14ac:dyDescent="0.3">
      <c r="A28" s="17" t="s">
        <v>426</v>
      </c>
      <c r="B28" s="12">
        <v>31</v>
      </c>
      <c r="C28" s="30">
        <v>38487</v>
      </c>
      <c r="D28" s="15" t="s">
        <v>427</v>
      </c>
      <c r="E28" s="17">
        <v>38200</v>
      </c>
      <c r="F28" s="17" t="s">
        <v>428</v>
      </c>
      <c r="G28" s="33"/>
      <c r="H28" s="27" t="s">
        <v>429</v>
      </c>
      <c r="I28" s="27" t="s">
        <v>233</v>
      </c>
      <c r="J28" s="31" t="s">
        <v>430</v>
      </c>
      <c r="K28" s="24" t="s">
        <v>1054</v>
      </c>
      <c r="L28" s="24" t="s">
        <v>431</v>
      </c>
      <c r="M28" s="18" t="s">
        <v>432</v>
      </c>
      <c r="N28" s="24" t="s">
        <v>1055</v>
      </c>
      <c r="O28" s="24"/>
      <c r="P28" s="32" t="s">
        <v>433</v>
      </c>
      <c r="Q28" s="24" t="s">
        <v>108</v>
      </c>
    </row>
    <row r="29" spans="1:17" ht="46.95" customHeight="1" x14ac:dyDescent="0.3">
      <c r="A29" s="11" t="s">
        <v>594</v>
      </c>
      <c r="B29" s="12">
        <v>32</v>
      </c>
      <c r="C29" s="30">
        <v>38269</v>
      </c>
      <c r="D29" s="15" t="s">
        <v>595</v>
      </c>
      <c r="E29" s="11" t="s">
        <v>596</v>
      </c>
      <c r="F29" s="11" t="s">
        <v>597</v>
      </c>
      <c r="G29" s="22"/>
      <c r="H29" s="27" t="s">
        <v>598</v>
      </c>
      <c r="I29" s="27" t="s">
        <v>599</v>
      </c>
      <c r="J29" s="31" t="s">
        <v>600</v>
      </c>
      <c r="K29" s="24" t="s">
        <v>601</v>
      </c>
      <c r="L29" s="19"/>
      <c r="M29" s="19" t="s">
        <v>602</v>
      </c>
      <c r="N29" s="19"/>
      <c r="O29" s="19" t="s">
        <v>603</v>
      </c>
      <c r="P29" s="19" t="s">
        <v>604</v>
      </c>
      <c r="Q29" s="24" t="s">
        <v>228</v>
      </c>
    </row>
    <row r="30" spans="1:17" ht="129.6" x14ac:dyDescent="0.3">
      <c r="A30" s="11" t="s">
        <v>1056</v>
      </c>
      <c r="B30" s="12">
        <v>34</v>
      </c>
      <c r="C30" s="30">
        <v>38052</v>
      </c>
      <c r="D30" s="15" t="s">
        <v>1057</v>
      </c>
      <c r="E30" s="11" t="s">
        <v>475</v>
      </c>
      <c r="F30" s="11" t="s">
        <v>476</v>
      </c>
      <c r="G30" s="22" t="s">
        <v>477</v>
      </c>
      <c r="H30" s="15" t="s">
        <v>478</v>
      </c>
      <c r="I30" s="27" t="s">
        <v>1058</v>
      </c>
      <c r="J30" s="31" t="s">
        <v>479</v>
      </c>
      <c r="K30" s="24" t="s">
        <v>1059</v>
      </c>
      <c r="L30" s="14"/>
      <c r="M30" s="13" t="s">
        <v>541</v>
      </c>
      <c r="N30" s="13" t="s">
        <v>480</v>
      </c>
      <c r="O30" s="13" t="s">
        <v>481</v>
      </c>
      <c r="P30" s="25" t="s">
        <v>482</v>
      </c>
      <c r="Q30" s="24" t="s">
        <v>228</v>
      </c>
    </row>
    <row r="31" spans="1:17" ht="46.95" customHeight="1" x14ac:dyDescent="0.3">
      <c r="A31" s="11" t="s">
        <v>710</v>
      </c>
      <c r="B31" s="12">
        <v>35</v>
      </c>
      <c r="C31" s="30">
        <v>38449</v>
      </c>
      <c r="D31" s="17" t="s">
        <v>711</v>
      </c>
      <c r="E31" s="11" t="s">
        <v>712</v>
      </c>
      <c r="F31" s="11" t="s">
        <v>713</v>
      </c>
      <c r="G31" s="17" t="s">
        <v>714</v>
      </c>
      <c r="H31" s="15" t="s">
        <v>189</v>
      </c>
      <c r="I31" s="24"/>
      <c r="J31" s="31" t="s">
        <v>715</v>
      </c>
      <c r="K31" s="24" t="s">
        <v>716</v>
      </c>
      <c r="L31" s="14"/>
      <c r="M31" s="13" t="s">
        <v>1108</v>
      </c>
      <c r="N31" s="13"/>
      <c r="O31" s="13" t="s">
        <v>717</v>
      </c>
      <c r="P31" s="25" t="s">
        <v>718</v>
      </c>
      <c r="Q31" s="24" t="s">
        <v>108</v>
      </c>
    </row>
    <row r="32" spans="1:17" ht="144" x14ac:dyDescent="0.3">
      <c r="A32" s="11" t="s">
        <v>1060</v>
      </c>
      <c r="B32" s="12">
        <v>36</v>
      </c>
      <c r="C32" s="30">
        <v>38053</v>
      </c>
      <c r="D32" s="15" t="s">
        <v>186</v>
      </c>
      <c r="E32" s="11" t="s">
        <v>187</v>
      </c>
      <c r="F32" s="11" t="s">
        <v>188</v>
      </c>
      <c r="G32" s="17" t="s">
        <v>714</v>
      </c>
      <c r="H32" s="16" t="s">
        <v>189</v>
      </c>
      <c r="I32" s="16" t="s">
        <v>177</v>
      </c>
      <c r="J32" s="31" t="s">
        <v>190</v>
      </c>
      <c r="K32" s="24" t="s">
        <v>192</v>
      </c>
      <c r="L32" s="14" t="s">
        <v>192</v>
      </c>
      <c r="M32" s="13" t="s">
        <v>193</v>
      </c>
      <c r="N32" s="13" t="s">
        <v>194</v>
      </c>
      <c r="O32" s="13" t="s">
        <v>195</v>
      </c>
      <c r="P32" s="25" t="s">
        <v>1109</v>
      </c>
      <c r="Q32" s="24" t="s">
        <v>196</v>
      </c>
    </row>
    <row r="33" spans="1:17" ht="46.95" customHeight="1" x14ac:dyDescent="0.3">
      <c r="A33" s="11" t="s">
        <v>513</v>
      </c>
      <c r="B33" s="12">
        <v>37</v>
      </c>
      <c r="C33" s="30">
        <v>38537</v>
      </c>
      <c r="D33" s="15" t="s">
        <v>514</v>
      </c>
      <c r="E33" s="11" t="s">
        <v>515</v>
      </c>
      <c r="F33" s="11" t="s">
        <v>516</v>
      </c>
      <c r="G33" s="22" t="s">
        <v>714</v>
      </c>
      <c r="H33" s="27" t="s">
        <v>189</v>
      </c>
      <c r="I33" s="27" t="s">
        <v>177</v>
      </c>
      <c r="J33" s="31" t="s">
        <v>517</v>
      </c>
      <c r="K33" s="32" t="s">
        <v>518</v>
      </c>
      <c r="L33" s="14"/>
      <c r="M33" s="13" t="s">
        <v>519</v>
      </c>
      <c r="N33" s="24" t="s">
        <v>520</v>
      </c>
      <c r="O33" s="13" t="s">
        <v>521</v>
      </c>
      <c r="P33" s="25" t="s">
        <v>522</v>
      </c>
      <c r="Q33" s="24" t="s">
        <v>108</v>
      </c>
    </row>
    <row r="34" spans="1:17" ht="115.2" x14ac:dyDescent="0.3">
      <c r="A34" s="17" t="s">
        <v>532</v>
      </c>
      <c r="B34" s="12">
        <v>40</v>
      </c>
      <c r="C34" s="30">
        <v>38389</v>
      </c>
      <c r="D34" s="15" t="s">
        <v>533</v>
      </c>
      <c r="E34" s="17">
        <v>38790</v>
      </c>
      <c r="F34" s="17" t="s">
        <v>534</v>
      </c>
      <c r="G34" s="22" t="s">
        <v>535</v>
      </c>
      <c r="H34" s="15" t="s">
        <v>443</v>
      </c>
      <c r="I34" s="15" t="s">
        <v>177</v>
      </c>
      <c r="J34" s="31" t="s">
        <v>536</v>
      </c>
      <c r="K34" s="32" t="s">
        <v>537</v>
      </c>
      <c r="L34" s="14"/>
      <c r="M34" s="13" t="s">
        <v>538</v>
      </c>
      <c r="N34" s="13"/>
      <c r="O34" s="24"/>
      <c r="P34" s="25" t="s">
        <v>539</v>
      </c>
      <c r="Q34" s="24" t="s">
        <v>108</v>
      </c>
    </row>
    <row r="35" spans="1:17" ht="46.95" customHeight="1" x14ac:dyDescent="0.3">
      <c r="A35" s="11" t="s">
        <v>440</v>
      </c>
      <c r="B35" s="12">
        <v>41</v>
      </c>
      <c r="C35" s="30">
        <v>38189</v>
      </c>
      <c r="D35" s="15" t="s">
        <v>441</v>
      </c>
      <c r="E35" s="11" t="s">
        <v>175</v>
      </c>
      <c r="F35" s="11" t="s">
        <v>442</v>
      </c>
      <c r="G35" s="17"/>
      <c r="H35" s="27" t="s">
        <v>443</v>
      </c>
      <c r="I35" s="27" t="s">
        <v>177</v>
      </c>
      <c r="J35" s="31" t="s">
        <v>444</v>
      </c>
      <c r="K35" s="24" t="s">
        <v>445</v>
      </c>
      <c r="L35" s="14"/>
      <c r="M35" s="13" t="s">
        <v>446</v>
      </c>
      <c r="N35" s="13" t="s">
        <v>447</v>
      </c>
      <c r="O35" s="13" t="s">
        <v>448</v>
      </c>
      <c r="P35" s="25"/>
      <c r="Q35" s="24" t="s">
        <v>108</v>
      </c>
    </row>
    <row r="36" spans="1:17" ht="100.8" x14ac:dyDescent="0.3">
      <c r="A36" s="11" t="s">
        <v>1061</v>
      </c>
      <c r="B36" s="12">
        <v>42</v>
      </c>
      <c r="C36" s="30">
        <v>38519</v>
      </c>
      <c r="D36" s="17" t="s">
        <v>427</v>
      </c>
      <c r="E36" s="11" t="s">
        <v>175</v>
      </c>
      <c r="F36" s="11" t="s">
        <v>176</v>
      </c>
      <c r="G36" s="17"/>
      <c r="H36" s="17"/>
      <c r="I36" s="17" t="s">
        <v>177</v>
      </c>
      <c r="J36" s="34" t="s">
        <v>178</v>
      </c>
      <c r="K36" s="35" t="s">
        <v>179</v>
      </c>
      <c r="L36" s="14" t="s">
        <v>180</v>
      </c>
      <c r="M36" s="13" t="s">
        <v>181</v>
      </c>
      <c r="N36" s="13" t="s">
        <v>182</v>
      </c>
      <c r="O36" s="35" t="s">
        <v>183</v>
      </c>
      <c r="P36" s="35" t="s">
        <v>184</v>
      </c>
      <c r="Q36" s="35" t="s">
        <v>108</v>
      </c>
    </row>
    <row r="37" spans="1:17" ht="172.8" x14ac:dyDescent="0.3">
      <c r="A37" s="11" t="s">
        <v>1062</v>
      </c>
      <c r="B37" s="12">
        <v>44</v>
      </c>
      <c r="C37" s="30">
        <v>38559</v>
      </c>
      <c r="D37" s="15" t="s">
        <v>466</v>
      </c>
      <c r="E37" s="11" t="s">
        <v>467</v>
      </c>
      <c r="F37" s="11" t="s">
        <v>468</v>
      </c>
      <c r="G37" s="22" t="s">
        <v>1063</v>
      </c>
      <c r="H37" s="15" t="s">
        <v>469</v>
      </c>
      <c r="I37" s="27" t="s">
        <v>470</v>
      </c>
      <c r="J37" s="31" t="s">
        <v>471</v>
      </c>
      <c r="K37" s="25" t="s">
        <v>472</v>
      </c>
      <c r="L37" s="24"/>
      <c r="M37" s="13" t="s">
        <v>1110</v>
      </c>
      <c r="N37" s="13" t="s">
        <v>473</v>
      </c>
      <c r="O37" s="13"/>
      <c r="P37" s="24" t="s">
        <v>402</v>
      </c>
      <c r="Q37" s="24" t="s">
        <v>861</v>
      </c>
    </row>
    <row r="38" spans="1:17" ht="100.8" x14ac:dyDescent="0.3">
      <c r="A38" s="11" t="s">
        <v>565</v>
      </c>
      <c r="B38" s="12">
        <v>45</v>
      </c>
      <c r="C38" s="30">
        <v>38095</v>
      </c>
      <c r="D38" s="15" t="s">
        <v>566</v>
      </c>
      <c r="E38" s="11" t="s">
        <v>567</v>
      </c>
      <c r="F38" s="11" t="s">
        <v>568</v>
      </c>
      <c r="G38" s="22" t="s">
        <v>1063</v>
      </c>
      <c r="H38" s="27" t="s">
        <v>569</v>
      </c>
      <c r="I38" s="27" t="s">
        <v>470</v>
      </c>
      <c r="J38" s="31" t="s">
        <v>570</v>
      </c>
      <c r="K38" s="24" t="s">
        <v>571</v>
      </c>
      <c r="L38" s="14" t="s">
        <v>572</v>
      </c>
      <c r="M38" s="13" t="s">
        <v>573</v>
      </c>
      <c r="N38" s="24" t="s">
        <v>574</v>
      </c>
      <c r="O38" s="13" t="s">
        <v>575</v>
      </c>
      <c r="P38" s="25" t="s">
        <v>576</v>
      </c>
      <c r="Q38" s="24" t="s">
        <v>228</v>
      </c>
    </row>
    <row r="39" spans="1:17" ht="46.95" customHeight="1" x14ac:dyDescent="0.3">
      <c r="A39" s="11" t="s">
        <v>733</v>
      </c>
      <c r="B39" s="12">
        <v>46</v>
      </c>
      <c r="C39" s="30">
        <v>38416</v>
      </c>
      <c r="D39" s="15" t="s">
        <v>734</v>
      </c>
      <c r="E39" s="11" t="s">
        <v>567</v>
      </c>
      <c r="F39" s="11" t="s">
        <v>735</v>
      </c>
      <c r="G39" s="22" t="s">
        <v>1063</v>
      </c>
      <c r="H39" s="27" t="s">
        <v>397</v>
      </c>
      <c r="I39" s="27" t="s">
        <v>470</v>
      </c>
      <c r="J39" s="31" t="s">
        <v>736</v>
      </c>
      <c r="K39" s="24" t="s">
        <v>737</v>
      </c>
      <c r="L39" s="24" t="s">
        <v>738</v>
      </c>
      <c r="M39" s="13" t="s">
        <v>739</v>
      </c>
      <c r="N39" s="13" t="s">
        <v>740</v>
      </c>
      <c r="O39" s="13" t="s">
        <v>741</v>
      </c>
      <c r="P39" s="25" t="s">
        <v>742</v>
      </c>
      <c r="Q39" s="24" t="s">
        <v>108</v>
      </c>
    </row>
    <row r="40" spans="1:17" ht="172.8" x14ac:dyDescent="0.3">
      <c r="A40" s="11" t="s">
        <v>1064</v>
      </c>
      <c r="B40" s="12">
        <v>47</v>
      </c>
      <c r="C40" s="30">
        <v>38319</v>
      </c>
      <c r="D40" s="15" t="s">
        <v>1065</v>
      </c>
      <c r="E40" s="11" t="s">
        <v>395</v>
      </c>
      <c r="F40" s="11" t="s">
        <v>396</v>
      </c>
      <c r="G40" s="22" t="s">
        <v>1063</v>
      </c>
      <c r="H40" s="16" t="s">
        <v>397</v>
      </c>
      <c r="I40" s="16" t="s">
        <v>470</v>
      </c>
      <c r="J40" s="31" t="s">
        <v>398</v>
      </c>
      <c r="K40" s="24" t="s">
        <v>399</v>
      </c>
      <c r="L40" s="24" t="s">
        <v>400</v>
      </c>
      <c r="M40" s="13" t="s">
        <v>1110</v>
      </c>
      <c r="N40" s="13" t="s">
        <v>401</v>
      </c>
      <c r="O40" s="24"/>
      <c r="P40" s="25" t="s">
        <v>402</v>
      </c>
      <c r="Q40" s="24" t="s">
        <v>861</v>
      </c>
    </row>
    <row r="41" spans="1:17" ht="100.8" x14ac:dyDescent="0.3">
      <c r="A41" s="11" t="s">
        <v>163</v>
      </c>
      <c r="B41" s="12">
        <v>48</v>
      </c>
      <c r="C41" s="30">
        <v>38242</v>
      </c>
      <c r="D41" s="15" t="s">
        <v>164</v>
      </c>
      <c r="E41" s="20" t="s">
        <v>165</v>
      </c>
      <c r="F41" s="20" t="s">
        <v>166</v>
      </c>
      <c r="G41" s="22"/>
      <c r="H41" s="16" t="s">
        <v>167</v>
      </c>
      <c r="I41" s="16" t="s">
        <v>168</v>
      </c>
      <c r="J41" s="31" t="s">
        <v>169</v>
      </c>
      <c r="K41" s="24" t="s">
        <v>170</v>
      </c>
      <c r="L41" s="24" t="s">
        <v>171</v>
      </c>
      <c r="M41" s="13" t="s">
        <v>172</v>
      </c>
      <c r="N41" s="13"/>
      <c r="O41" s="13" t="s">
        <v>173</v>
      </c>
      <c r="P41" s="25" t="s">
        <v>1066</v>
      </c>
      <c r="Q41" s="24" t="s">
        <v>108</v>
      </c>
    </row>
    <row r="42" spans="1:17" ht="62.4" customHeight="1" x14ac:dyDescent="0.3">
      <c r="A42" s="11" t="s">
        <v>403</v>
      </c>
      <c r="B42" s="12">
        <v>49</v>
      </c>
      <c r="C42" s="30">
        <v>38357</v>
      </c>
      <c r="D42" s="15" t="s">
        <v>404</v>
      </c>
      <c r="E42" s="11" t="s">
        <v>405</v>
      </c>
      <c r="F42" s="11" t="s">
        <v>406</v>
      </c>
      <c r="G42" s="22" t="s">
        <v>407</v>
      </c>
      <c r="H42" s="16" t="s">
        <v>408</v>
      </c>
      <c r="I42" s="27" t="s">
        <v>409</v>
      </c>
      <c r="J42" s="31" t="s">
        <v>410</v>
      </c>
      <c r="K42" s="32" t="s">
        <v>411</v>
      </c>
      <c r="L42" s="24" t="s">
        <v>412</v>
      </c>
      <c r="M42" s="13" t="s">
        <v>413</v>
      </c>
      <c r="N42" s="13" t="s">
        <v>414</v>
      </c>
      <c r="O42" s="13" t="s">
        <v>415</v>
      </c>
      <c r="P42" s="24" t="s">
        <v>416</v>
      </c>
      <c r="Q42" s="24" t="s">
        <v>108</v>
      </c>
    </row>
    <row r="43" spans="1:17" ht="129.6" x14ac:dyDescent="0.3">
      <c r="A43" s="11" t="s">
        <v>502</v>
      </c>
      <c r="B43" s="12">
        <v>50</v>
      </c>
      <c r="C43" s="30">
        <v>38548</v>
      </c>
      <c r="D43" s="15" t="s">
        <v>503</v>
      </c>
      <c r="E43" s="11" t="s">
        <v>504</v>
      </c>
      <c r="F43" s="11" t="s">
        <v>505</v>
      </c>
      <c r="G43" s="22"/>
      <c r="H43" s="15" t="s">
        <v>506</v>
      </c>
      <c r="I43" s="15" t="s">
        <v>507</v>
      </c>
      <c r="J43" s="31" t="s">
        <v>508</v>
      </c>
      <c r="K43" s="32" t="s">
        <v>509</v>
      </c>
      <c r="L43" s="14" t="s">
        <v>510</v>
      </c>
      <c r="M43" s="13" t="s">
        <v>511</v>
      </c>
      <c r="N43" s="13" t="s">
        <v>512</v>
      </c>
      <c r="O43" s="13" t="s">
        <v>512</v>
      </c>
      <c r="P43" s="24"/>
      <c r="Q43" s="24" t="s">
        <v>108</v>
      </c>
    </row>
    <row r="44" spans="1:17" ht="115.2" x14ac:dyDescent="0.3">
      <c r="A44" s="11" t="s">
        <v>302</v>
      </c>
      <c r="B44" s="12">
        <v>51</v>
      </c>
      <c r="C44" s="30">
        <v>38563</v>
      </c>
      <c r="D44" s="15" t="s">
        <v>303</v>
      </c>
      <c r="E44" s="11" t="s">
        <v>304</v>
      </c>
      <c r="F44" s="11" t="s">
        <v>305</v>
      </c>
      <c r="G44" s="17" t="s">
        <v>306</v>
      </c>
      <c r="H44" s="16" t="s">
        <v>307</v>
      </c>
      <c r="I44" s="16"/>
      <c r="J44" s="31" t="s">
        <v>308</v>
      </c>
      <c r="K44" s="24" t="s">
        <v>309</v>
      </c>
      <c r="L44" s="14" t="s">
        <v>310</v>
      </c>
      <c r="M44" s="13" t="s">
        <v>311</v>
      </c>
      <c r="N44" s="13" t="s">
        <v>312</v>
      </c>
      <c r="O44" s="13"/>
      <c r="P44" s="24" t="s">
        <v>1111</v>
      </c>
      <c r="Q44" s="24" t="s">
        <v>228</v>
      </c>
    </row>
    <row r="45" spans="1:17" ht="144" x14ac:dyDescent="0.3">
      <c r="A45" s="11" t="s">
        <v>645</v>
      </c>
      <c r="B45" s="12">
        <v>52</v>
      </c>
      <c r="C45" s="30">
        <v>38565</v>
      </c>
      <c r="D45" s="15" t="s">
        <v>646</v>
      </c>
      <c r="E45" s="11" t="s">
        <v>647</v>
      </c>
      <c r="F45" s="11" t="s">
        <v>648</v>
      </c>
      <c r="G45" s="22"/>
      <c r="H45" s="15" t="s">
        <v>637</v>
      </c>
      <c r="I45" s="15" t="s">
        <v>162</v>
      </c>
      <c r="J45" s="31" t="s">
        <v>649</v>
      </c>
      <c r="K45" s="24" t="s">
        <v>650</v>
      </c>
      <c r="L45" s="24" t="s">
        <v>651</v>
      </c>
      <c r="M45" s="13" t="s">
        <v>652</v>
      </c>
      <c r="N45" s="13" t="s">
        <v>653</v>
      </c>
      <c r="O45" s="13" t="s">
        <v>654</v>
      </c>
      <c r="P45" s="25" t="s">
        <v>655</v>
      </c>
      <c r="Q45" s="24" t="s">
        <v>228</v>
      </c>
    </row>
    <row r="46" spans="1:17" ht="46.95" customHeight="1" x14ac:dyDescent="0.3">
      <c r="A46" s="11" t="s">
        <v>633</v>
      </c>
      <c r="B46" s="12">
        <v>53</v>
      </c>
      <c r="C46" s="30">
        <v>38517</v>
      </c>
      <c r="D46" s="15" t="s">
        <v>634</v>
      </c>
      <c r="E46" s="11" t="s">
        <v>635</v>
      </c>
      <c r="F46" s="11" t="s">
        <v>636</v>
      </c>
      <c r="G46" s="17"/>
      <c r="H46" s="15" t="s">
        <v>637</v>
      </c>
      <c r="I46" s="15" t="s">
        <v>162</v>
      </c>
      <c r="J46" s="31" t="s">
        <v>638</v>
      </c>
      <c r="K46" s="24" t="s">
        <v>639</v>
      </c>
      <c r="L46" s="25" t="s">
        <v>640</v>
      </c>
      <c r="M46" s="13" t="s">
        <v>641</v>
      </c>
      <c r="N46" s="13" t="s">
        <v>642</v>
      </c>
      <c r="O46" s="24" t="s">
        <v>643</v>
      </c>
      <c r="P46" s="32" t="s">
        <v>644</v>
      </c>
      <c r="Q46" s="24" t="s">
        <v>228</v>
      </c>
    </row>
    <row r="47" spans="1:17" ht="129.6" x14ac:dyDescent="0.3">
      <c r="A47" s="11" t="s">
        <v>605</v>
      </c>
      <c r="B47" s="12">
        <v>54</v>
      </c>
      <c r="C47" s="30">
        <v>38239</v>
      </c>
      <c r="D47" s="15" t="s">
        <v>606</v>
      </c>
      <c r="E47" s="11" t="s">
        <v>607</v>
      </c>
      <c r="F47" s="11" t="s">
        <v>608</v>
      </c>
      <c r="G47" s="22"/>
      <c r="H47" s="15" t="s">
        <v>161</v>
      </c>
      <c r="I47" s="27" t="s">
        <v>162</v>
      </c>
      <c r="J47" s="31" t="s">
        <v>609</v>
      </c>
      <c r="K47" s="32" t="s">
        <v>610</v>
      </c>
      <c r="L47" s="24" t="s">
        <v>610</v>
      </c>
      <c r="M47" s="13" t="s">
        <v>611</v>
      </c>
      <c r="N47" s="24" t="s">
        <v>612</v>
      </c>
      <c r="O47" s="24" t="s">
        <v>613</v>
      </c>
      <c r="P47" s="25" t="s">
        <v>614</v>
      </c>
      <c r="Q47" s="24" t="s">
        <v>228</v>
      </c>
    </row>
    <row r="48" spans="1:17" ht="46.95" customHeight="1" x14ac:dyDescent="0.3">
      <c r="A48" s="11" t="s">
        <v>1067</v>
      </c>
      <c r="B48" s="12">
        <v>56</v>
      </c>
      <c r="C48" s="30">
        <v>38383</v>
      </c>
      <c r="D48" s="15" t="s">
        <v>769</v>
      </c>
      <c r="E48" s="11" t="s">
        <v>770</v>
      </c>
      <c r="F48" s="11" t="s">
        <v>771</v>
      </c>
      <c r="G48" s="22"/>
      <c r="H48" s="15" t="s">
        <v>161</v>
      </c>
      <c r="I48" s="15" t="s">
        <v>162</v>
      </c>
      <c r="J48" s="31" t="s">
        <v>772</v>
      </c>
      <c r="K48" s="32" t="s">
        <v>773</v>
      </c>
      <c r="L48" s="24" t="s">
        <v>774</v>
      </c>
      <c r="M48" s="13" t="s">
        <v>1112</v>
      </c>
      <c r="N48" s="13"/>
      <c r="O48" s="13" t="s">
        <v>1068</v>
      </c>
      <c r="P48" s="25"/>
      <c r="Q48" s="24" t="s">
        <v>108</v>
      </c>
    </row>
    <row r="49" spans="1:17" ht="158.4" x14ac:dyDescent="0.3">
      <c r="A49" s="11" t="s">
        <v>719</v>
      </c>
      <c r="B49" s="12">
        <v>57</v>
      </c>
      <c r="C49" s="30">
        <v>38412</v>
      </c>
      <c r="D49" s="15" t="s">
        <v>720</v>
      </c>
      <c r="E49" s="11" t="s">
        <v>721</v>
      </c>
      <c r="F49" s="11" t="s">
        <v>722</v>
      </c>
      <c r="G49" s="22" t="s">
        <v>723</v>
      </c>
      <c r="H49" s="21" t="s">
        <v>724</v>
      </c>
      <c r="I49" s="27" t="s">
        <v>162</v>
      </c>
      <c r="J49" s="31" t="s">
        <v>725</v>
      </c>
      <c r="K49" s="24" t="s">
        <v>726</v>
      </c>
      <c r="L49" s="14" t="s">
        <v>727</v>
      </c>
      <c r="M49" s="13" t="s">
        <v>728</v>
      </c>
      <c r="N49" s="13" t="s">
        <v>729</v>
      </c>
      <c r="O49" s="24" t="s">
        <v>730</v>
      </c>
      <c r="P49" s="25" t="s">
        <v>731</v>
      </c>
      <c r="Q49" s="24" t="s">
        <v>108</v>
      </c>
    </row>
    <row r="50" spans="1:17" ht="86.4" x14ac:dyDescent="0.3">
      <c r="A50" s="11" t="s">
        <v>313</v>
      </c>
      <c r="B50" s="12">
        <v>58</v>
      </c>
      <c r="C50" s="30">
        <v>38158</v>
      </c>
      <c r="D50" s="15" t="s">
        <v>314</v>
      </c>
      <c r="E50" s="11" t="s">
        <v>315</v>
      </c>
      <c r="F50" s="11" t="s">
        <v>316</v>
      </c>
      <c r="G50" s="22"/>
      <c r="H50" s="16" t="s">
        <v>134</v>
      </c>
      <c r="I50" s="16" t="s">
        <v>103</v>
      </c>
      <c r="J50" s="31" t="s">
        <v>317</v>
      </c>
      <c r="K50" s="24" t="s">
        <v>318</v>
      </c>
      <c r="L50" s="24" t="s">
        <v>319</v>
      </c>
      <c r="M50" s="13" t="s">
        <v>320</v>
      </c>
      <c r="N50" s="13" t="s">
        <v>321</v>
      </c>
      <c r="O50" s="13" t="s">
        <v>322</v>
      </c>
      <c r="P50" s="25" t="s">
        <v>323</v>
      </c>
      <c r="Q50" s="24" t="s">
        <v>228</v>
      </c>
    </row>
    <row r="51" spans="1:17" ht="62.4" customHeight="1" x14ac:dyDescent="0.3">
      <c r="A51" s="11" t="s">
        <v>348</v>
      </c>
      <c r="B51" s="12">
        <v>59</v>
      </c>
      <c r="C51" s="30">
        <v>38185</v>
      </c>
      <c r="D51" s="15" t="s">
        <v>349</v>
      </c>
      <c r="E51" s="11" t="s">
        <v>350</v>
      </c>
      <c r="F51" s="11" t="s">
        <v>351</v>
      </c>
      <c r="G51" s="17"/>
      <c r="H51" s="27" t="s">
        <v>339</v>
      </c>
      <c r="I51" s="27" t="s">
        <v>103</v>
      </c>
      <c r="J51" s="31" t="s">
        <v>352</v>
      </c>
      <c r="K51" s="24" t="s">
        <v>353</v>
      </c>
      <c r="L51" s="25" t="s">
        <v>354</v>
      </c>
      <c r="M51" s="13" t="s">
        <v>355</v>
      </c>
      <c r="N51" s="13" t="s">
        <v>356</v>
      </c>
      <c r="O51" s="13" t="s">
        <v>357</v>
      </c>
      <c r="P51" s="28" t="s">
        <v>358</v>
      </c>
      <c r="Q51" s="24" t="s">
        <v>228</v>
      </c>
    </row>
    <row r="52" spans="1:17" ht="187.2" x14ac:dyDescent="0.3">
      <c r="A52" s="11" t="s">
        <v>250</v>
      </c>
      <c r="B52" s="12">
        <v>60</v>
      </c>
      <c r="C52" s="30">
        <v>38169</v>
      </c>
      <c r="D52" s="15" t="s">
        <v>251</v>
      </c>
      <c r="E52" s="11" t="s">
        <v>252</v>
      </c>
      <c r="F52" s="11" t="s">
        <v>253</v>
      </c>
      <c r="G52" s="17"/>
      <c r="H52" s="15" t="s">
        <v>134</v>
      </c>
      <c r="I52" s="15" t="s">
        <v>103</v>
      </c>
      <c r="J52" s="31" t="s">
        <v>254</v>
      </c>
      <c r="K52" s="24"/>
      <c r="L52" s="24" t="s">
        <v>255</v>
      </c>
      <c r="M52" s="13" t="s">
        <v>256</v>
      </c>
      <c r="N52" s="13" t="s">
        <v>257</v>
      </c>
      <c r="O52" s="25" t="s">
        <v>258</v>
      </c>
      <c r="P52" s="32" t="s">
        <v>259</v>
      </c>
      <c r="Q52" s="24" t="s">
        <v>228</v>
      </c>
    </row>
    <row r="53" spans="1:17" ht="46.95" customHeight="1" x14ac:dyDescent="0.3">
      <c r="A53" s="11" t="s">
        <v>260</v>
      </c>
      <c r="B53" s="12">
        <v>61</v>
      </c>
      <c r="C53" s="30">
        <v>38229</v>
      </c>
      <c r="D53" s="15" t="s">
        <v>261</v>
      </c>
      <c r="E53" s="11" t="s">
        <v>262</v>
      </c>
      <c r="F53" s="11" t="s">
        <v>263</v>
      </c>
      <c r="G53" s="22"/>
      <c r="H53" s="15" t="s">
        <v>134</v>
      </c>
      <c r="I53" s="15" t="s">
        <v>103</v>
      </c>
      <c r="J53" s="31" t="s">
        <v>264</v>
      </c>
      <c r="K53" s="32" t="s">
        <v>265</v>
      </c>
      <c r="L53" s="24" t="s">
        <v>266</v>
      </c>
      <c r="M53" s="13" t="s">
        <v>267</v>
      </c>
      <c r="N53" s="13" t="s">
        <v>268</v>
      </c>
      <c r="O53" s="13"/>
      <c r="P53" s="32" t="s">
        <v>269</v>
      </c>
      <c r="Q53" s="24" t="s">
        <v>228</v>
      </c>
    </row>
    <row r="54" spans="1:17" ht="86.4" x14ac:dyDescent="0.3">
      <c r="A54" s="11" t="s">
        <v>270</v>
      </c>
      <c r="B54" s="12">
        <v>62</v>
      </c>
      <c r="C54" s="30">
        <v>38382</v>
      </c>
      <c r="D54" s="15" t="s">
        <v>271</v>
      </c>
      <c r="E54" s="11" t="s">
        <v>525</v>
      </c>
      <c r="F54" s="11" t="s">
        <v>272</v>
      </c>
      <c r="G54" s="22"/>
      <c r="H54" s="16" t="s">
        <v>134</v>
      </c>
      <c r="I54" s="16" t="s">
        <v>103</v>
      </c>
      <c r="J54" s="31" t="s">
        <v>273</v>
      </c>
      <c r="K54" s="32" t="s">
        <v>274</v>
      </c>
      <c r="L54" s="24" t="s">
        <v>275</v>
      </c>
      <c r="M54" s="13" t="s">
        <v>276</v>
      </c>
      <c r="N54" s="24" t="s">
        <v>277</v>
      </c>
      <c r="O54" s="13" t="s">
        <v>278</v>
      </c>
      <c r="P54" s="25" t="s">
        <v>279</v>
      </c>
      <c r="Q54" s="24" t="s">
        <v>228</v>
      </c>
    </row>
    <row r="55" spans="1:17" ht="62.4" customHeight="1" x14ac:dyDescent="0.3">
      <c r="A55" s="11" t="s">
        <v>523</v>
      </c>
      <c r="B55" s="12">
        <v>63</v>
      </c>
      <c r="C55" s="30">
        <v>38170</v>
      </c>
      <c r="D55" s="15" t="s">
        <v>524</v>
      </c>
      <c r="E55" s="11" t="s">
        <v>525</v>
      </c>
      <c r="F55" s="11" t="s">
        <v>526</v>
      </c>
      <c r="G55" s="17"/>
      <c r="H55" s="15" t="s">
        <v>134</v>
      </c>
      <c r="I55" s="15" t="s">
        <v>103</v>
      </c>
      <c r="J55" s="31" t="s">
        <v>527</v>
      </c>
      <c r="K55" s="24" t="s">
        <v>528</v>
      </c>
      <c r="L55" s="14" t="s">
        <v>529</v>
      </c>
      <c r="M55" s="13" t="s">
        <v>1113</v>
      </c>
      <c r="N55" s="13" t="s">
        <v>530</v>
      </c>
      <c r="O55" s="13" t="s">
        <v>1069</v>
      </c>
      <c r="P55" s="25" t="s">
        <v>531</v>
      </c>
      <c r="Q55" s="24" t="s">
        <v>228</v>
      </c>
    </row>
    <row r="56" spans="1:17" ht="72" x14ac:dyDescent="0.3">
      <c r="A56" s="11" t="s">
        <v>239</v>
      </c>
      <c r="B56" s="12">
        <v>64</v>
      </c>
      <c r="C56" s="30">
        <v>38474</v>
      </c>
      <c r="D56" s="15" t="s">
        <v>240</v>
      </c>
      <c r="E56" s="11" t="s">
        <v>241</v>
      </c>
      <c r="F56" s="11" t="s">
        <v>242</v>
      </c>
      <c r="G56" s="22"/>
      <c r="H56" s="21" t="s">
        <v>134</v>
      </c>
      <c r="I56" s="15" t="s">
        <v>103</v>
      </c>
      <c r="J56" s="31" t="s">
        <v>243</v>
      </c>
      <c r="K56" s="24" t="s">
        <v>244</v>
      </c>
      <c r="L56" s="24" t="s">
        <v>245</v>
      </c>
      <c r="M56" s="13" t="s">
        <v>246</v>
      </c>
      <c r="N56" s="13" t="s">
        <v>247</v>
      </c>
      <c r="O56" s="13" t="s">
        <v>248</v>
      </c>
      <c r="P56" s="25" t="s">
        <v>249</v>
      </c>
      <c r="Q56" s="24" t="s">
        <v>228</v>
      </c>
    </row>
    <row r="57" spans="1:17" ht="86.4" x14ac:dyDescent="0.3">
      <c r="A57" s="11" t="s">
        <v>280</v>
      </c>
      <c r="B57" s="12">
        <v>65</v>
      </c>
      <c r="C57" s="30">
        <v>38485</v>
      </c>
      <c r="D57" s="15" t="s">
        <v>281</v>
      </c>
      <c r="E57" s="11" t="s">
        <v>282</v>
      </c>
      <c r="F57" s="11" t="s">
        <v>283</v>
      </c>
      <c r="G57" s="22"/>
      <c r="H57" s="16" t="s">
        <v>134</v>
      </c>
      <c r="I57" s="16" t="s">
        <v>103</v>
      </c>
      <c r="J57" s="31" t="s">
        <v>284</v>
      </c>
      <c r="K57" s="24" t="s">
        <v>285</v>
      </c>
      <c r="L57" s="14" t="s">
        <v>286</v>
      </c>
      <c r="M57" s="13" t="s">
        <v>287</v>
      </c>
      <c r="N57" s="13" t="s">
        <v>1070</v>
      </c>
      <c r="O57" s="24" t="s">
        <v>288</v>
      </c>
      <c r="P57" s="29" t="s">
        <v>289</v>
      </c>
      <c r="Q57" s="24" t="s">
        <v>228</v>
      </c>
    </row>
    <row r="58" spans="1:17" ht="115.2" x14ac:dyDescent="0.3">
      <c r="A58" s="11" t="s">
        <v>324</v>
      </c>
      <c r="B58" s="12">
        <v>66</v>
      </c>
      <c r="C58" s="30">
        <v>38421</v>
      </c>
      <c r="D58" s="15" t="s">
        <v>325</v>
      </c>
      <c r="E58" s="11" t="s">
        <v>326</v>
      </c>
      <c r="F58" s="11" t="s">
        <v>327</v>
      </c>
      <c r="G58" s="17"/>
      <c r="H58" s="15" t="s">
        <v>134</v>
      </c>
      <c r="I58" s="15" t="s">
        <v>103</v>
      </c>
      <c r="J58" s="31" t="s">
        <v>328</v>
      </c>
      <c r="K58" s="24" t="s">
        <v>329</v>
      </c>
      <c r="L58" s="14" t="s">
        <v>330</v>
      </c>
      <c r="M58" s="13" t="s">
        <v>331</v>
      </c>
      <c r="N58" s="13" t="s">
        <v>332</v>
      </c>
      <c r="O58" s="13" t="s">
        <v>333</v>
      </c>
      <c r="P58" s="25" t="s">
        <v>334</v>
      </c>
      <c r="Q58" s="24" t="s">
        <v>228</v>
      </c>
    </row>
    <row r="59" spans="1:17" ht="129.6" x14ac:dyDescent="0.3">
      <c r="A59" s="11" t="s">
        <v>335</v>
      </c>
      <c r="B59" s="12">
        <v>67</v>
      </c>
      <c r="C59" s="30">
        <v>38317</v>
      </c>
      <c r="D59" s="15" t="s">
        <v>336</v>
      </c>
      <c r="E59" s="11" t="s">
        <v>337</v>
      </c>
      <c r="F59" s="11" t="s">
        <v>338</v>
      </c>
      <c r="G59" s="17"/>
      <c r="H59" s="15" t="s">
        <v>339</v>
      </c>
      <c r="I59" s="15" t="s">
        <v>103</v>
      </c>
      <c r="J59" s="31" t="s">
        <v>340</v>
      </c>
      <c r="K59" s="24" t="s">
        <v>341</v>
      </c>
      <c r="L59" s="25" t="s">
        <v>342</v>
      </c>
      <c r="M59" s="13" t="s">
        <v>343</v>
      </c>
      <c r="N59" s="13" t="s">
        <v>344</v>
      </c>
      <c r="O59" s="13" t="s">
        <v>345</v>
      </c>
      <c r="P59" s="25" t="s">
        <v>346</v>
      </c>
      <c r="Q59" s="24" t="s">
        <v>347</v>
      </c>
    </row>
    <row r="60" spans="1:17" ht="100.8" x14ac:dyDescent="0.3">
      <c r="A60" s="11" t="s">
        <v>702</v>
      </c>
      <c r="B60" s="12">
        <v>68</v>
      </c>
      <c r="C60" s="30">
        <v>38185</v>
      </c>
      <c r="D60" s="15" t="s">
        <v>703</v>
      </c>
      <c r="E60" s="11" t="s">
        <v>666</v>
      </c>
      <c r="F60" s="11" t="s">
        <v>351</v>
      </c>
      <c r="G60" s="22"/>
      <c r="H60" s="16" t="s">
        <v>134</v>
      </c>
      <c r="I60" s="27" t="s">
        <v>103</v>
      </c>
      <c r="J60" s="31" t="s">
        <v>704</v>
      </c>
      <c r="K60" s="24" t="s">
        <v>705</v>
      </c>
      <c r="L60" s="14" t="s">
        <v>706</v>
      </c>
      <c r="M60" s="13" t="s">
        <v>707</v>
      </c>
      <c r="N60" s="13" t="s">
        <v>708</v>
      </c>
      <c r="O60" s="13" t="s">
        <v>709</v>
      </c>
      <c r="P60" s="14"/>
      <c r="Q60" s="24" t="s">
        <v>108</v>
      </c>
    </row>
    <row r="61" spans="1:17" ht="62.4" customHeight="1" x14ac:dyDescent="0.3">
      <c r="A61" s="11" t="s">
        <v>218</v>
      </c>
      <c r="B61" s="12">
        <v>69</v>
      </c>
      <c r="C61" s="30">
        <v>38150</v>
      </c>
      <c r="D61" s="15" t="s">
        <v>219</v>
      </c>
      <c r="E61" s="11" t="s">
        <v>220</v>
      </c>
      <c r="F61" s="11" t="s">
        <v>221</v>
      </c>
      <c r="G61" s="22"/>
      <c r="H61" s="15" t="s">
        <v>134</v>
      </c>
      <c r="I61" s="15" t="s">
        <v>103</v>
      </c>
      <c r="J61" s="31" t="s">
        <v>222</v>
      </c>
      <c r="K61" s="24" t="s">
        <v>223</v>
      </c>
      <c r="L61" s="14"/>
      <c r="M61" s="13" t="s">
        <v>224</v>
      </c>
      <c r="N61" s="13" t="s">
        <v>225</v>
      </c>
      <c r="O61" s="13" t="s">
        <v>226</v>
      </c>
      <c r="P61" s="25" t="s">
        <v>227</v>
      </c>
      <c r="Q61" s="24" t="s">
        <v>228</v>
      </c>
    </row>
    <row r="62" spans="1:17" ht="72" x14ac:dyDescent="0.3">
      <c r="A62" s="11" t="s">
        <v>577</v>
      </c>
      <c r="B62" s="12">
        <v>70</v>
      </c>
      <c r="C62" s="30">
        <v>38179</v>
      </c>
      <c r="D62" s="15" t="s">
        <v>578</v>
      </c>
      <c r="E62" s="11" t="s">
        <v>435</v>
      </c>
      <c r="F62" s="11" t="s">
        <v>579</v>
      </c>
      <c r="G62" s="17"/>
      <c r="H62" s="27" t="s">
        <v>134</v>
      </c>
      <c r="I62" s="27" t="s">
        <v>103</v>
      </c>
      <c r="J62" s="31" t="s">
        <v>580</v>
      </c>
      <c r="K62" s="25" t="s">
        <v>581</v>
      </c>
      <c r="L62" s="14"/>
      <c r="M62" s="13" t="s">
        <v>582</v>
      </c>
      <c r="N62" s="13" t="s">
        <v>583</v>
      </c>
      <c r="O62" s="13"/>
      <c r="P62" s="24" t="s">
        <v>584</v>
      </c>
      <c r="Q62" s="24" t="s">
        <v>228</v>
      </c>
    </row>
    <row r="63" spans="1:17" ht="46.95" customHeight="1" x14ac:dyDescent="0.3">
      <c r="A63" s="11" t="s">
        <v>787</v>
      </c>
      <c r="B63" s="12">
        <v>71</v>
      </c>
      <c r="C63" s="30">
        <v>38540</v>
      </c>
      <c r="D63" s="15" t="s">
        <v>788</v>
      </c>
      <c r="E63" s="11" t="s">
        <v>1114</v>
      </c>
      <c r="F63" s="11" t="s">
        <v>789</v>
      </c>
      <c r="G63" s="17"/>
      <c r="H63" s="27" t="s">
        <v>134</v>
      </c>
      <c r="I63" s="27" t="s">
        <v>103</v>
      </c>
      <c r="J63" s="31" t="s">
        <v>790</v>
      </c>
      <c r="K63" s="24" t="s">
        <v>791</v>
      </c>
      <c r="L63" s="14" t="s">
        <v>792</v>
      </c>
      <c r="M63" s="13" t="s">
        <v>793</v>
      </c>
      <c r="N63" s="13"/>
      <c r="O63" s="13" t="s">
        <v>794</v>
      </c>
      <c r="P63" s="24" t="s">
        <v>1071</v>
      </c>
      <c r="Q63" s="24" t="s">
        <v>108</v>
      </c>
    </row>
    <row r="64" spans="1:17" ht="115.2" x14ac:dyDescent="0.3">
      <c r="A64" s="11" t="s">
        <v>99</v>
      </c>
      <c r="B64" s="12">
        <v>72</v>
      </c>
      <c r="C64" s="30">
        <v>38126</v>
      </c>
      <c r="D64" s="15" t="s">
        <v>100</v>
      </c>
      <c r="E64" s="11" t="s">
        <v>101</v>
      </c>
      <c r="F64" s="11" t="s">
        <v>102</v>
      </c>
      <c r="G64" s="17"/>
      <c r="H64" s="27"/>
      <c r="I64" s="27" t="s">
        <v>103</v>
      </c>
      <c r="J64" s="31" t="s">
        <v>104</v>
      </c>
      <c r="K64" s="24" t="s">
        <v>105</v>
      </c>
      <c r="L64" s="14"/>
      <c r="M64" s="13" t="s">
        <v>106</v>
      </c>
      <c r="N64" s="13"/>
      <c r="O64" s="13" t="s">
        <v>107</v>
      </c>
      <c r="P64" s="24" t="s">
        <v>1072</v>
      </c>
      <c r="Q64" s="24" t="s">
        <v>108</v>
      </c>
    </row>
    <row r="65" spans="1:17" ht="46.95" customHeight="1" x14ac:dyDescent="0.3">
      <c r="A65" s="11" t="s">
        <v>151</v>
      </c>
      <c r="B65" s="12">
        <v>73</v>
      </c>
      <c r="C65" s="30">
        <v>38545</v>
      </c>
      <c r="D65" s="15" t="s">
        <v>152</v>
      </c>
      <c r="E65" s="11" t="s">
        <v>153</v>
      </c>
      <c r="F65" s="11" t="s">
        <v>154</v>
      </c>
      <c r="G65" s="22"/>
      <c r="H65" s="27" t="s">
        <v>134</v>
      </c>
      <c r="I65" s="27" t="s">
        <v>103</v>
      </c>
      <c r="J65" s="31" t="s">
        <v>155</v>
      </c>
      <c r="K65" s="24" t="s">
        <v>156</v>
      </c>
      <c r="L65" s="14" t="s">
        <v>157</v>
      </c>
      <c r="M65" s="13" t="s">
        <v>158</v>
      </c>
      <c r="N65" s="24" t="s">
        <v>1073</v>
      </c>
      <c r="O65" s="13"/>
      <c r="P65" s="25" t="s">
        <v>159</v>
      </c>
      <c r="Q65" s="24" t="s">
        <v>108</v>
      </c>
    </row>
    <row r="66" spans="1:17" ht="115.2" x14ac:dyDescent="0.3">
      <c r="A66" s="11" t="s">
        <v>131</v>
      </c>
      <c r="B66" s="12">
        <v>74</v>
      </c>
      <c r="C66" s="30">
        <v>38516</v>
      </c>
      <c r="D66" s="15" t="s">
        <v>132</v>
      </c>
      <c r="E66" s="11" t="s">
        <v>101</v>
      </c>
      <c r="F66" s="11" t="s">
        <v>133</v>
      </c>
      <c r="G66" s="22"/>
      <c r="H66" s="15" t="s">
        <v>134</v>
      </c>
      <c r="I66" s="27" t="s">
        <v>103</v>
      </c>
      <c r="J66" s="31" t="s">
        <v>135</v>
      </c>
      <c r="K66" s="24" t="s">
        <v>136</v>
      </c>
      <c r="L66" s="14" t="s">
        <v>137</v>
      </c>
      <c r="M66" s="13" t="s">
        <v>138</v>
      </c>
      <c r="N66" s="24"/>
      <c r="O66" s="13"/>
      <c r="P66" s="24" t="s">
        <v>1047</v>
      </c>
      <c r="Q66" s="24" t="s">
        <v>108</v>
      </c>
    </row>
    <row r="67" spans="1:17" ht="46.95" customHeight="1" x14ac:dyDescent="0.3">
      <c r="A67" s="11" t="s">
        <v>197</v>
      </c>
      <c r="B67" s="12">
        <v>75</v>
      </c>
      <c r="C67" s="30">
        <v>38486</v>
      </c>
      <c r="D67" s="15" t="s">
        <v>198</v>
      </c>
      <c r="E67" s="11" t="s">
        <v>199</v>
      </c>
      <c r="F67" s="11" t="s">
        <v>200</v>
      </c>
      <c r="G67" s="17"/>
      <c r="H67" s="15" t="s">
        <v>134</v>
      </c>
      <c r="I67" s="15" t="s">
        <v>103</v>
      </c>
      <c r="J67" s="31" t="s">
        <v>201</v>
      </c>
      <c r="K67" s="24" t="s">
        <v>202</v>
      </c>
      <c r="L67" s="14" t="s">
        <v>203</v>
      </c>
      <c r="M67" s="13" t="s">
        <v>204</v>
      </c>
      <c r="N67" s="13" t="s">
        <v>681</v>
      </c>
      <c r="O67" s="13" t="s">
        <v>205</v>
      </c>
      <c r="P67" s="24" t="s">
        <v>206</v>
      </c>
      <c r="Q67" s="24" t="s">
        <v>108</v>
      </c>
    </row>
    <row r="68" spans="1:17" ht="115.2" x14ac:dyDescent="0.3">
      <c r="A68" s="11" t="s">
        <v>1074</v>
      </c>
      <c r="B68" s="12">
        <v>76</v>
      </c>
      <c r="C68" s="30">
        <v>38111</v>
      </c>
      <c r="D68" s="15" t="s">
        <v>675</v>
      </c>
      <c r="E68" s="11" t="s">
        <v>676</v>
      </c>
      <c r="F68" s="11" t="s">
        <v>677</v>
      </c>
      <c r="G68" s="22"/>
      <c r="H68" s="16" t="s">
        <v>134</v>
      </c>
      <c r="I68" s="16" t="s">
        <v>103</v>
      </c>
      <c r="J68" s="31" t="s">
        <v>1075</v>
      </c>
      <c r="K68" s="24" t="s">
        <v>678</v>
      </c>
      <c r="L68" s="24" t="s">
        <v>679</v>
      </c>
      <c r="M68" s="13" t="s">
        <v>680</v>
      </c>
      <c r="N68" s="13" t="s">
        <v>681</v>
      </c>
      <c r="O68" s="13" t="s">
        <v>682</v>
      </c>
      <c r="P68" s="25"/>
      <c r="Q68" s="24" t="s">
        <v>108</v>
      </c>
    </row>
    <row r="69" spans="1:17" ht="62.4" customHeight="1" x14ac:dyDescent="0.3">
      <c r="A69" s="11" t="s">
        <v>1076</v>
      </c>
      <c r="B69" s="12">
        <v>77</v>
      </c>
      <c r="C69" s="30">
        <v>38423</v>
      </c>
      <c r="D69" s="15" t="s">
        <v>689</v>
      </c>
      <c r="E69" s="11" t="s">
        <v>690</v>
      </c>
      <c r="F69" s="11" t="s">
        <v>691</v>
      </c>
      <c r="G69" s="17"/>
      <c r="H69" s="15" t="s">
        <v>134</v>
      </c>
      <c r="I69" s="15" t="s">
        <v>103</v>
      </c>
      <c r="J69" s="31" t="s">
        <v>692</v>
      </c>
      <c r="K69" s="24" t="s">
        <v>1077</v>
      </c>
      <c r="L69" s="14" t="s">
        <v>693</v>
      </c>
      <c r="M69" s="13" t="s">
        <v>1115</v>
      </c>
      <c r="N69" s="13"/>
      <c r="O69" s="13" t="s">
        <v>694</v>
      </c>
      <c r="P69" s="25"/>
      <c r="Q69" s="24" t="s">
        <v>108</v>
      </c>
    </row>
    <row r="70" spans="1:17" ht="129.6" x14ac:dyDescent="0.3">
      <c r="A70" s="11" t="s">
        <v>1078</v>
      </c>
      <c r="B70" s="12">
        <v>79</v>
      </c>
      <c r="C70" s="30">
        <v>38229</v>
      </c>
      <c r="D70" s="15" t="s">
        <v>684</v>
      </c>
      <c r="E70" s="11" t="s">
        <v>262</v>
      </c>
      <c r="F70" s="11" t="s">
        <v>263</v>
      </c>
      <c r="G70" s="22" t="s">
        <v>375</v>
      </c>
      <c r="H70" s="15" t="s">
        <v>134</v>
      </c>
      <c r="I70" s="27" t="s">
        <v>103</v>
      </c>
      <c r="J70" s="31" t="s">
        <v>264</v>
      </c>
      <c r="K70" s="24" t="s">
        <v>265</v>
      </c>
      <c r="L70" s="14" t="s">
        <v>685</v>
      </c>
      <c r="M70" s="13" t="s">
        <v>686</v>
      </c>
      <c r="N70" s="13" t="s">
        <v>501</v>
      </c>
      <c r="O70" s="13" t="s">
        <v>687</v>
      </c>
      <c r="P70" s="14" t="s">
        <v>1079</v>
      </c>
      <c r="Q70" s="24" t="s">
        <v>108</v>
      </c>
    </row>
    <row r="71" spans="1:17" ht="100.8" x14ac:dyDescent="0.3">
      <c r="A71" s="11" t="s">
        <v>751</v>
      </c>
      <c r="B71" s="12">
        <v>80</v>
      </c>
      <c r="C71" s="30">
        <v>38562</v>
      </c>
      <c r="D71" s="15" t="s">
        <v>752</v>
      </c>
      <c r="E71" s="11" t="s">
        <v>1116</v>
      </c>
      <c r="F71" s="11" t="s">
        <v>753</v>
      </c>
      <c r="G71" s="17"/>
      <c r="H71" s="15" t="s">
        <v>134</v>
      </c>
      <c r="I71" s="24" t="s">
        <v>103</v>
      </c>
      <c r="J71" s="31" t="s">
        <v>754</v>
      </c>
      <c r="K71" s="32" t="s">
        <v>755</v>
      </c>
      <c r="L71" s="14" t="s">
        <v>756</v>
      </c>
      <c r="M71" s="13" t="s">
        <v>757</v>
      </c>
      <c r="N71" s="13" t="s">
        <v>758</v>
      </c>
      <c r="O71" s="13" t="s">
        <v>759</v>
      </c>
      <c r="P71" s="32"/>
      <c r="Q71" s="24" t="s">
        <v>108</v>
      </c>
    </row>
    <row r="72" spans="1:17" ht="46.95" customHeight="1" x14ac:dyDescent="0.3">
      <c r="A72" s="11" t="s">
        <v>1080</v>
      </c>
      <c r="B72" s="12">
        <v>81</v>
      </c>
      <c r="C72" s="30">
        <v>38471</v>
      </c>
      <c r="D72" s="17" t="s">
        <v>373</v>
      </c>
      <c r="E72" s="11" t="s">
        <v>101</v>
      </c>
      <c r="F72" s="11" t="s">
        <v>374</v>
      </c>
      <c r="G72" s="17" t="s">
        <v>375</v>
      </c>
      <c r="H72" s="17" t="s">
        <v>134</v>
      </c>
      <c r="I72" s="17" t="s">
        <v>103</v>
      </c>
      <c r="J72" s="34"/>
      <c r="K72" s="36" t="s">
        <v>376</v>
      </c>
      <c r="L72" s="14"/>
      <c r="M72" s="13" t="s">
        <v>377</v>
      </c>
      <c r="N72" s="13"/>
      <c r="O72" s="13"/>
      <c r="P72" s="23" t="s">
        <v>376</v>
      </c>
      <c r="Q72" s="35" t="s">
        <v>108</v>
      </c>
    </row>
    <row r="73" spans="1:17" ht="86.4" x14ac:dyDescent="0.3">
      <c r="A73" s="11" t="s">
        <v>1081</v>
      </c>
      <c r="B73" s="12">
        <v>82</v>
      </c>
      <c r="C73" s="30">
        <v>38193</v>
      </c>
      <c r="D73" s="15" t="s">
        <v>1082</v>
      </c>
      <c r="E73" s="11" t="s">
        <v>785</v>
      </c>
      <c r="F73" s="11" t="s">
        <v>786</v>
      </c>
      <c r="G73" s="22" t="s">
        <v>714</v>
      </c>
      <c r="H73" s="15" t="s">
        <v>443</v>
      </c>
      <c r="I73" s="27" t="s">
        <v>177</v>
      </c>
      <c r="J73" s="31"/>
      <c r="K73" s="24" t="s">
        <v>191</v>
      </c>
      <c r="L73" s="24" t="s">
        <v>1083</v>
      </c>
      <c r="M73" s="13" t="s">
        <v>1084</v>
      </c>
      <c r="N73" s="13"/>
      <c r="O73" s="13"/>
      <c r="P73" s="25"/>
      <c r="Q73" s="24" t="s">
        <v>108</v>
      </c>
    </row>
    <row r="74" spans="1:17" ht="57.6" x14ac:dyDescent="0.3">
      <c r="A74" s="11" t="s">
        <v>1085</v>
      </c>
      <c r="B74" s="12">
        <v>83</v>
      </c>
      <c r="C74" s="30">
        <v>38193</v>
      </c>
      <c r="D74" s="15" t="s">
        <v>1086</v>
      </c>
      <c r="E74" s="11" t="s">
        <v>785</v>
      </c>
      <c r="F74" s="11" t="s">
        <v>786</v>
      </c>
      <c r="G74" s="22" t="s">
        <v>714</v>
      </c>
      <c r="H74" s="27" t="s">
        <v>443</v>
      </c>
      <c r="I74" s="27" t="s">
        <v>177</v>
      </c>
      <c r="J74" s="31"/>
      <c r="K74" s="24"/>
      <c r="L74" s="24" t="s">
        <v>1087</v>
      </c>
      <c r="M74" s="13"/>
      <c r="N74" s="13"/>
      <c r="O74" s="13"/>
      <c r="P74" s="24"/>
      <c r="Q74" s="24" t="s">
        <v>108</v>
      </c>
    </row>
    <row r="75" spans="1:17" ht="72" x14ac:dyDescent="0.3">
      <c r="A75" s="17" t="s">
        <v>1088</v>
      </c>
      <c r="B75" s="12">
        <v>84</v>
      </c>
      <c r="C75" s="30">
        <v>38316</v>
      </c>
      <c r="D75" s="15" t="s">
        <v>1089</v>
      </c>
      <c r="E75" s="17">
        <v>38230</v>
      </c>
      <c r="F75" s="17" t="s">
        <v>1090</v>
      </c>
      <c r="G75" s="17" t="s">
        <v>557</v>
      </c>
      <c r="H75" s="27" t="s">
        <v>558</v>
      </c>
      <c r="I75" s="27" t="s">
        <v>114</v>
      </c>
      <c r="J75" s="31" t="s">
        <v>1117</v>
      </c>
      <c r="K75" s="32"/>
      <c r="L75" s="14" t="s">
        <v>1091</v>
      </c>
      <c r="M75" s="13" t="s">
        <v>1092</v>
      </c>
      <c r="N75" s="13" t="s">
        <v>1093</v>
      </c>
      <c r="O75" s="13"/>
      <c r="P75" s="24"/>
      <c r="Q75" s="24" t="s">
        <v>228</v>
      </c>
    </row>
    <row r="76" spans="1:17" ht="43.2" x14ac:dyDescent="0.3">
      <c r="A76" s="17" t="s">
        <v>1094</v>
      </c>
      <c r="B76" s="12">
        <v>85</v>
      </c>
      <c r="C76" s="30">
        <v>38226</v>
      </c>
      <c r="D76" s="15" t="s">
        <v>1095</v>
      </c>
      <c r="E76" s="17">
        <v>38710</v>
      </c>
      <c r="F76" s="17" t="s">
        <v>1096</v>
      </c>
      <c r="G76" s="22" t="s">
        <v>1097</v>
      </c>
      <c r="H76" s="27" t="s">
        <v>167</v>
      </c>
      <c r="I76" s="27" t="s">
        <v>168</v>
      </c>
      <c r="J76" s="31" t="s">
        <v>1098</v>
      </c>
      <c r="K76" s="24"/>
      <c r="L76" s="14" t="s">
        <v>1099</v>
      </c>
      <c r="M76" s="13" t="s">
        <v>1100</v>
      </c>
      <c r="N76" s="13"/>
      <c r="O76" s="24"/>
      <c r="P76" s="24"/>
      <c r="Q76" s="24" t="s">
        <v>108</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81"/>
  <sheetViews>
    <sheetView topLeftCell="A39" workbookViewId="0">
      <selection activeCell="N80" sqref="N80"/>
    </sheetView>
  </sheetViews>
  <sheetFormatPr baseColWidth="10" defaultRowHeight="13.8" x14ac:dyDescent="0.25"/>
  <sheetData>
    <row r="1" spans="1:1" x14ac:dyDescent="0.25">
      <c r="A1" t="s">
        <v>99</v>
      </c>
    </row>
    <row r="2" spans="1:1" x14ac:dyDescent="0.25">
      <c r="A2" t="s">
        <v>109</v>
      </c>
    </row>
    <row r="3" spans="1:1" x14ac:dyDescent="0.25">
      <c r="A3" t="s">
        <v>121</v>
      </c>
    </row>
    <row r="4" spans="1:1" x14ac:dyDescent="0.25">
      <c r="A4" t="s">
        <v>131</v>
      </c>
    </row>
    <row r="5" spans="1:1" x14ac:dyDescent="0.25">
      <c r="A5" t="s">
        <v>139</v>
      </c>
    </row>
    <row r="6" spans="1:1" x14ac:dyDescent="0.25">
      <c r="A6" t="s">
        <v>151</v>
      </c>
    </row>
    <row r="7" spans="1:1" x14ac:dyDescent="0.25">
      <c r="A7" t="s">
        <v>160</v>
      </c>
    </row>
    <row r="8" spans="1:1" x14ac:dyDescent="0.25">
      <c r="A8" t="s">
        <v>163</v>
      </c>
    </row>
    <row r="9" spans="1:1" x14ac:dyDescent="0.25">
      <c r="A9" t="s">
        <v>174</v>
      </c>
    </row>
    <row r="10" spans="1:1" x14ac:dyDescent="0.25">
      <c r="A10" t="s">
        <v>185</v>
      </c>
    </row>
    <row r="11" spans="1:1" x14ac:dyDescent="0.25">
      <c r="A11" t="s">
        <v>197</v>
      </c>
    </row>
    <row r="12" spans="1:1" x14ac:dyDescent="0.25">
      <c r="A12" t="s">
        <v>207</v>
      </c>
    </row>
    <row r="13" spans="1:1" x14ac:dyDescent="0.25">
      <c r="A13" t="s">
        <v>218</v>
      </c>
    </row>
    <row r="14" spans="1:1" x14ac:dyDescent="0.25">
      <c r="A14" t="s">
        <v>229</v>
      </c>
    </row>
    <row r="15" spans="1:1" x14ac:dyDescent="0.25">
      <c r="A15" t="s">
        <v>239</v>
      </c>
    </row>
    <row r="16" spans="1:1" x14ac:dyDescent="0.25">
      <c r="A16" t="s">
        <v>250</v>
      </c>
    </row>
    <row r="17" spans="1:1" x14ac:dyDescent="0.25">
      <c r="A17" t="s">
        <v>260</v>
      </c>
    </row>
    <row r="18" spans="1:1" x14ac:dyDescent="0.25">
      <c r="A18" t="s">
        <v>270</v>
      </c>
    </row>
    <row r="19" spans="1:1" x14ac:dyDescent="0.25">
      <c r="A19" t="s">
        <v>280</v>
      </c>
    </row>
    <row r="20" spans="1:1" x14ac:dyDescent="0.25">
      <c r="A20" t="s">
        <v>290</v>
      </c>
    </row>
    <row r="21" spans="1:1" x14ac:dyDescent="0.25">
      <c r="A21" t="s">
        <v>302</v>
      </c>
    </row>
    <row r="22" spans="1:1" x14ac:dyDescent="0.25">
      <c r="A22" t="s">
        <v>313</v>
      </c>
    </row>
    <row r="23" spans="1:1" x14ac:dyDescent="0.25">
      <c r="A23" t="s">
        <v>324</v>
      </c>
    </row>
    <row r="24" spans="1:1" x14ac:dyDescent="0.25">
      <c r="A24" t="s">
        <v>335</v>
      </c>
    </row>
    <row r="25" spans="1:1" x14ac:dyDescent="0.25">
      <c r="A25" t="s">
        <v>348</v>
      </c>
    </row>
    <row r="26" spans="1:1" x14ac:dyDescent="0.25">
      <c r="A26" t="s">
        <v>359</v>
      </c>
    </row>
    <row r="27" spans="1:1" x14ac:dyDescent="0.25">
      <c r="A27" t="s">
        <v>372</v>
      </c>
    </row>
    <row r="28" spans="1:1" x14ac:dyDescent="0.25">
      <c r="A28" t="s">
        <v>378</v>
      </c>
    </row>
    <row r="29" spans="1:1" x14ac:dyDescent="0.25">
      <c r="A29" t="s">
        <v>383</v>
      </c>
    </row>
    <row r="30" spans="1:1" x14ac:dyDescent="0.25">
      <c r="A30" t="s">
        <v>394</v>
      </c>
    </row>
    <row r="31" spans="1:1" x14ac:dyDescent="0.25">
      <c r="A31" t="s">
        <v>403</v>
      </c>
    </row>
    <row r="32" spans="1:1" x14ac:dyDescent="0.25">
      <c r="A32" t="s">
        <v>417</v>
      </c>
    </row>
    <row r="33" spans="1:1" x14ac:dyDescent="0.25">
      <c r="A33" t="s">
        <v>426</v>
      </c>
    </row>
    <row r="34" spans="1:1" x14ac:dyDescent="0.25">
      <c r="A34" t="s">
        <v>434</v>
      </c>
    </row>
    <row r="35" spans="1:1" x14ac:dyDescent="0.25">
      <c r="A35" t="s">
        <v>436</v>
      </c>
    </row>
    <row r="36" spans="1:1" x14ac:dyDescent="0.25">
      <c r="A36" t="s">
        <v>440</v>
      </c>
    </row>
    <row r="37" spans="1:1" x14ac:dyDescent="0.25">
      <c r="A37" t="s">
        <v>449</v>
      </c>
    </row>
    <row r="38" spans="1:1" x14ac:dyDescent="0.25">
      <c r="A38" t="s">
        <v>458</v>
      </c>
    </row>
    <row r="39" spans="1:1" x14ac:dyDescent="0.25">
      <c r="A39" t="s">
        <v>465</v>
      </c>
    </row>
    <row r="40" spans="1:1" x14ac:dyDescent="0.25">
      <c r="A40" t="s">
        <v>474</v>
      </c>
    </row>
    <row r="41" spans="1:1" x14ac:dyDescent="0.25">
      <c r="A41" t="s">
        <v>483</v>
      </c>
    </row>
    <row r="42" spans="1:1" x14ac:dyDescent="0.25">
      <c r="A42" t="s">
        <v>494</v>
      </c>
    </row>
    <row r="43" spans="1:1" x14ac:dyDescent="0.25">
      <c r="A43" t="s">
        <v>502</v>
      </c>
    </row>
    <row r="44" spans="1:1" x14ac:dyDescent="0.25">
      <c r="A44" t="s">
        <v>513</v>
      </c>
    </row>
    <row r="45" spans="1:1" x14ac:dyDescent="0.25">
      <c r="A45" t="s">
        <v>523</v>
      </c>
    </row>
    <row r="46" spans="1:1" x14ac:dyDescent="0.25">
      <c r="A46" t="s">
        <v>532</v>
      </c>
    </row>
    <row r="47" spans="1:1" x14ac:dyDescent="0.25">
      <c r="A47" t="s">
        <v>540</v>
      </c>
    </row>
    <row r="48" spans="1:1" x14ac:dyDescent="0.25">
      <c r="A48" t="s">
        <v>542</v>
      </c>
    </row>
    <row r="49" spans="1:1" x14ac:dyDescent="0.25">
      <c r="A49" t="s">
        <v>553</v>
      </c>
    </row>
    <row r="50" spans="1:1" x14ac:dyDescent="0.25">
      <c r="A50" t="s">
        <v>565</v>
      </c>
    </row>
    <row r="51" spans="1:1" x14ac:dyDescent="0.25">
      <c r="A51" t="s">
        <v>577</v>
      </c>
    </row>
    <row r="52" spans="1:1" x14ac:dyDescent="0.25">
      <c r="A52" t="s">
        <v>585</v>
      </c>
    </row>
    <row r="53" spans="1:1" x14ac:dyDescent="0.25">
      <c r="A53" t="s">
        <v>594</v>
      </c>
    </row>
    <row r="54" spans="1:1" x14ac:dyDescent="0.25">
      <c r="A54" t="s">
        <v>605</v>
      </c>
    </row>
    <row r="55" spans="1:1" x14ac:dyDescent="0.25">
      <c r="A55" t="s">
        <v>615</v>
      </c>
    </row>
    <row r="56" spans="1:1" x14ac:dyDescent="0.25">
      <c r="A56" t="s">
        <v>623</v>
      </c>
    </row>
    <row r="57" spans="1:1" x14ac:dyDescent="0.25">
      <c r="A57" t="s">
        <v>633</v>
      </c>
    </row>
    <row r="58" spans="1:1" x14ac:dyDescent="0.25">
      <c r="A58" t="s">
        <v>856</v>
      </c>
    </row>
    <row r="59" spans="1:1" x14ac:dyDescent="0.25">
      <c r="A59" t="s">
        <v>656</v>
      </c>
    </row>
    <row r="60" spans="1:1" x14ac:dyDescent="0.25">
      <c r="A60" t="s">
        <v>664</v>
      </c>
    </row>
    <row r="61" spans="1:1" x14ac:dyDescent="0.25">
      <c r="A61" t="s">
        <v>674</v>
      </c>
    </row>
    <row r="62" spans="1:1" x14ac:dyDescent="0.25">
      <c r="A62" t="s">
        <v>683</v>
      </c>
    </row>
    <row r="63" spans="1:1" x14ac:dyDescent="0.25">
      <c r="A63" t="s">
        <v>688</v>
      </c>
    </row>
    <row r="64" spans="1:1" x14ac:dyDescent="0.25">
      <c r="A64" t="s">
        <v>695</v>
      </c>
    </row>
    <row r="65" spans="1:1" x14ac:dyDescent="0.25">
      <c r="A65" t="s">
        <v>696</v>
      </c>
    </row>
    <row r="66" spans="1:1" x14ac:dyDescent="0.25">
      <c r="A66" t="s">
        <v>702</v>
      </c>
    </row>
    <row r="67" spans="1:1" x14ac:dyDescent="0.25">
      <c r="A67" t="s">
        <v>710</v>
      </c>
    </row>
    <row r="68" spans="1:1" x14ac:dyDescent="0.25">
      <c r="A68" t="s">
        <v>719</v>
      </c>
    </row>
    <row r="69" spans="1:1" x14ac:dyDescent="0.25">
      <c r="A69" t="s">
        <v>732</v>
      </c>
    </row>
    <row r="70" spans="1:1" x14ac:dyDescent="0.25">
      <c r="A70" t="s">
        <v>733</v>
      </c>
    </row>
    <row r="71" spans="1:1" x14ac:dyDescent="0.25">
      <c r="A71" t="s">
        <v>743</v>
      </c>
    </row>
    <row r="72" spans="1:1" x14ac:dyDescent="0.25">
      <c r="A72" t="s">
        <v>744</v>
      </c>
    </row>
    <row r="73" spans="1:1" x14ac:dyDescent="0.25">
      <c r="A73" t="s">
        <v>750</v>
      </c>
    </row>
    <row r="74" spans="1:1" x14ac:dyDescent="0.25">
      <c r="A74" t="s">
        <v>751</v>
      </c>
    </row>
    <row r="75" spans="1:1" x14ac:dyDescent="0.25">
      <c r="A75" t="s">
        <v>760</v>
      </c>
    </row>
    <row r="76" spans="1:1" x14ac:dyDescent="0.25">
      <c r="A76" t="s">
        <v>768</v>
      </c>
    </row>
    <row r="77" spans="1:1" x14ac:dyDescent="0.25">
      <c r="A77" t="s">
        <v>775</v>
      </c>
    </row>
    <row r="78" spans="1:1" x14ac:dyDescent="0.25">
      <c r="A78" t="s">
        <v>783</v>
      </c>
    </row>
    <row r="79" spans="1:1" x14ac:dyDescent="0.25">
      <c r="A79" t="s">
        <v>784</v>
      </c>
    </row>
    <row r="80" spans="1:1" x14ac:dyDescent="0.25">
      <c r="A80" t="s">
        <v>787</v>
      </c>
    </row>
    <row r="81" spans="1:1" x14ac:dyDescent="0.25">
      <c r="A81" t="s">
        <v>795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73"/>
  <sheetViews>
    <sheetView workbookViewId="0">
      <selection activeCell="D13" sqref="D13"/>
    </sheetView>
  </sheetViews>
  <sheetFormatPr baseColWidth="10" defaultRowHeight="13.8" x14ac:dyDescent="0.25"/>
  <cols>
    <col min="3" max="3" width="50.19921875" customWidth="1"/>
    <col min="4" max="4" width="21.09765625" customWidth="1"/>
    <col min="5" max="5" width="16.09765625" customWidth="1"/>
  </cols>
  <sheetData>
    <row r="1" spans="1:6" x14ac:dyDescent="0.25">
      <c r="A1" t="s">
        <v>906</v>
      </c>
      <c r="C1" t="s">
        <v>910</v>
      </c>
      <c r="D1" t="s">
        <v>984</v>
      </c>
      <c r="E1" t="s">
        <v>993</v>
      </c>
      <c r="F1" t="s">
        <v>909</v>
      </c>
    </row>
    <row r="2" spans="1:6" x14ac:dyDescent="0.25">
      <c r="A2" t="s">
        <v>907</v>
      </c>
      <c r="C2" t="s">
        <v>911</v>
      </c>
      <c r="D2" t="s">
        <v>985</v>
      </c>
      <c r="E2" t="s">
        <v>994</v>
      </c>
    </row>
    <row r="3" spans="1:6" x14ac:dyDescent="0.25">
      <c r="A3" t="s">
        <v>996</v>
      </c>
      <c r="C3" t="s">
        <v>912</v>
      </c>
      <c r="D3" t="s">
        <v>986</v>
      </c>
      <c r="E3" t="s">
        <v>908</v>
      </c>
    </row>
    <row r="4" spans="1:6" x14ac:dyDescent="0.25">
      <c r="A4" t="s">
        <v>909</v>
      </c>
      <c r="C4" t="s">
        <v>913</v>
      </c>
      <c r="D4" t="s">
        <v>987</v>
      </c>
      <c r="E4" t="s">
        <v>995</v>
      </c>
    </row>
    <row r="5" spans="1:6" x14ac:dyDescent="0.25">
      <c r="C5" t="s">
        <v>914</v>
      </c>
      <c r="D5" t="s">
        <v>988</v>
      </c>
    </row>
    <row r="6" spans="1:6" x14ac:dyDescent="0.25">
      <c r="C6" t="s">
        <v>915</v>
      </c>
      <c r="D6" t="s">
        <v>989</v>
      </c>
    </row>
    <row r="7" spans="1:6" x14ac:dyDescent="0.25">
      <c r="C7" t="s">
        <v>916</v>
      </c>
      <c r="D7" t="s">
        <v>990</v>
      </c>
    </row>
    <row r="8" spans="1:6" x14ac:dyDescent="0.25">
      <c r="C8" t="s">
        <v>917</v>
      </c>
      <c r="D8" t="s">
        <v>991</v>
      </c>
    </row>
    <row r="9" spans="1:6" x14ac:dyDescent="0.25">
      <c r="C9" t="s">
        <v>918</v>
      </c>
      <c r="D9" t="s">
        <v>992</v>
      </c>
    </row>
    <row r="10" spans="1:6" x14ac:dyDescent="0.25">
      <c r="C10" t="s">
        <v>919</v>
      </c>
    </row>
    <row r="11" spans="1:6" x14ac:dyDescent="0.25">
      <c r="C11" t="s">
        <v>920</v>
      </c>
    </row>
    <row r="12" spans="1:6" x14ac:dyDescent="0.25">
      <c r="C12" t="s">
        <v>921</v>
      </c>
    </row>
    <row r="13" spans="1:6" x14ac:dyDescent="0.25">
      <c r="C13" t="s">
        <v>922</v>
      </c>
    </row>
    <row r="14" spans="1:6" x14ac:dyDescent="0.25">
      <c r="C14" t="s">
        <v>923</v>
      </c>
    </row>
    <row r="15" spans="1:6" x14ac:dyDescent="0.25">
      <c r="C15" t="s">
        <v>924</v>
      </c>
    </row>
    <row r="16" spans="1:6" x14ac:dyDescent="0.25">
      <c r="C16" t="s">
        <v>925</v>
      </c>
    </row>
    <row r="17" spans="3:3" x14ac:dyDescent="0.25">
      <c r="C17" t="s">
        <v>926</v>
      </c>
    </row>
    <row r="18" spans="3:3" x14ac:dyDescent="0.25">
      <c r="C18" t="s">
        <v>927</v>
      </c>
    </row>
    <row r="19" spans="3:3" x14ac:dyDescent="0.25">
      <c r="C19" t="s">
        <v>928</v>
      </c>
    </row>
    <row r="20" spans="3:3" x14ac:dyDescent="0.25">
      <c r="C20" t="s">
        <v>929</v>
      </c>
    </row>
    <row r="21" spans="3:3" x14ac:dyDescent="0.25">
      <c r="C21" t="s">
        <v>930</v>
      </c>
    </row>
    <row r="22" spans="3:3" x14ac:dyDescent="0.25">
      <c r="C22" t="s">
        <v>931</v>
      </c>
    </row>
    <row r="23" spans="3:3" x14ac:dyDescent="0.25">
      <c r="C23" t="s">
        <v>932</v>
      </c>
    </row>
    <row r="24" spans="3:3" x14ac:dyDescent="0.25">
      <c r="C24" t="s">
        <v>933</v>
      </c>
    </row>
    <row r="25" spans="3:3" x14ac:dyDescent="0.25">
      <c r="C25" t="s">
        <v>934</v>
      </c>
    </row>
    <row r="26" spans="3:3" x14ac:dyDescent="0.25">
      <c r="C26" t="s">
        <v>935</v>
      </c>
    </row>
    <row r="27" spans="3:3" x14ac:dyDescent="0.25">
      <c r="C27" t="s">
        <v>936</v>
      </c>
    </row>
    <row r="28" spans="3:3" x14ac:dyDescent="0.25">
      <c r="C28" t="s">
        <v>937</v>
      </c>
    </row>
    <row r="29" spans="3:3" x14ac:dyDescent="0.25">
      <c r="C29" t="s">
        <v>938</v>
      </c>
    </row>
    <row r="30" spans="3:3" x14ac:dyDescent="0.25">
      <c r="C30" t="s">
        <v>939</v>
      </c>
    </row>
    <row r="31" spans="3:3" x14ac:dyDescent="0.25">
      <c r="C31" t="s">
        <v>940</v>
      </c>
    </row>
    <row r="32" spans="3:3" x14ac:dyDescent="0.25">
      <c r="C32" t="s">
        <v>941</v>
      </c>
    </row>
    <row r="33" spans="3:3" x14ac:dyDescent="0.25">
      <c r="C33" t="s">
        <v>942</v>
      </c>
    </row>
    <row r="34" spans="3:3" x14ac:dyDescent="0.25">
      <c r="C34" t="s">
        <v>943</v>
      </c>
    </row>
    <row r="35" spans="3:3" x14ac:dyDescent="0.25">
      <c r="C35" t="s">
        <v>944</v>
      </c>
    </row>
    <row r="36" spans="3:3" x14ac:dyDescent="0.25">
      <c r="C36" t="s">
        <v>945</v>
      </c>
    </row>
    <row r="37" spans="3:3" x14ac:dyDescent="0.25">
      <c r="C37" t="s">
        <v>946</v>
      </c>
    </row>
    <row r="38" spans="3:3" x14ac:dyDescent="0.25">
      <c r="C38" t="s">
        <v>947</v>
      </c>
    </row>
    <row r="39" spans="3:3" x14ac:dyDescent="0.25">
      <c r="C39" t="s">
        <v>948</v>
      </c>
    </row>
    <row r="40" spans="3:3" x14ac:dyDescent="0.25">
      <c r="C40" t="s">
        <v>949</v>
      </c>
    </row>
    <row r="41" spans="3:3" x14ac:dyDescent="0.25">
      <c r="C41" t="s">
        <v>950</v>
      </c>
    </row>
    <row r="42" spans="3:3" x14ac:dyDescent="0.25">
      <c r="C42" t="s">
        <v>951</v>
      </c>
    </row>
    <row r="43" spans="3:3" x14ac:dyDescent="0.25">
      <c r="C43" t="s">
        <v>952</v>
      </c>
    </row>
    <row r="44" spans="3:3" x14ac:dyDescent="0.25">
      <c r="C44" t="s">
        <v>953</v>
      </c>
    </row>
    <row r="45" spans="3:3" x14ac:dyDescent="0.25">
      <c r="C45" t="s">
        <v>954</v>
      </c>
    </row>
    <row r="46" spans="3:3" x14ac:dyDescent="0.25">
      <c r="C46" t="s">
        <v>955</v>
      </c>
    </row>
    <row r="47" spans="3:3" x14ac:dyDescent="0.25">
      <c r="C47" t="s">
        <v>956</v>
      </c>
    </row>
    <row r="48" spans="3:3" x14ac:dyDescent="0.25">
      <c r="C48" t="s">
        <v>957</v>
      </c>
    </row>
    <row r="49" spans="3:3" x14ac:dyDescent="0.25">
      <c r="C49" t="s">
        <v>958</v>
      </c>
    </row>
    <row r="50" spans="3:3" x14ac:dyDescent="0.25">
      <c r="C50" t="s">
        <v>959</v>
      </c>
    </row>
    <row r="51" spans="3:3" x14ac:dyDescent="0.25">
      <c r="C51" t="s">
        <v>960</v>
      </c>
    </row>
    <row r="52" spans="3:3" x14ac:dyDescent="0.25">
      <c r="C52" t="s">
        <v>961</v>
      </c>
    </row>
    <row r="53" spans="3:3" x14ac:dyDescent="0.25">
      <c r="C53" t="s">
        <v>962</v>
      </c>
    </row>
    <row r="54" spans="3:3" x14ac:dyDescent="0.25">
      <c r="C54" t="s">
        <v>963</v>
      </c>
    </row>
    <row r="55" spans="3:3" x14ac:dyDescent="0.25">
      <c r="C55" t="s">
        <v>964</v>
      </c>
    </row>
    <row r="56" spans="3:3" x14ac:dyDescent="0.25">
      <c r="C56" t="s">
        <v>965</v>
      </c>
    </row>
    <row r="57" spans="3:3" x14ac:dyDescent="0.25">
      <c r="C57" t="s">
        <v>966</v>
      </c>
    </row>
    <row r="58" spans="3:3" x14ac:dyDescent="0.25">
      <c r="C58" t="s">
        <v>967</v>
      </c>
    </row>
    <row r="59" spans="3:3" x14ac:dyDescent="0.25">
      <c r="C59" t="s">
        <v>968</v>
      </c>
    </row>
    <row r="60" spans="3:3" x14ac:dyDescent="0.25">
      <c r="C60" t="s">
        <v>969</v>
      </c>
    </row>
    <row r="61" spans="3:3" x14ac:dyDescent="0.25">
      <c r="C61" t="s">
        <v>970</v>
      </c>
    </row>
    <row r="62" spans="3:3" x14ac:dyDescent="0.25">
      <c r="C62" t="s">
        <v>971</v>
      </c>
    </row>
    <row r="63" spans="3:3" x14ac:dyDescent="0.25">
      <c r="C63" t="s">
        <v>972</v>
      </c>
    </row>
    <row r="64" spans="3:3" x14ac:dyDescent="0.25">
      <c r="C64" t="s">
        <v>973</v>
      </c>
    </row>
    <row r="65" spans="3:3" x14ac:dyDescent="0.25">
      <c r="C65" t="s">
        <v>974</v>
      </c>
    </row>
    <row r="66" spans="3:3" x14ac:dyDescent="0.25">
      <c r="C66" t="s">
        <v>975</v>
      </c>
    </row>
    <row r="67" spans="3:3" x14ac:dyDescent="0.25">
      <c r="C67" t="s">
        <v>976</v>
      </c>
    </row>
    <row r="68" spans="3:3" x14ac:dyDescent="0.25">
      <c r="C68" t="s">
        <v>977</v>
      </c>
    </row>
    <row r="69" spans="3:3" x14ac:dyDescent="0.25">
      <c r="C69" t="s">
        <v>978</v>
      </c>
    </row>
    <row r="70" spans="3:3" x14ac:dyDescent="0.25">
      <c r="C70" t="s">
        <v>979</v>
      </c>
    </row>
    <row r="71" spans="3:3" x14ac:dyDescent="0.25">
      <c r="C71" t="s">
        <v>980</v>
      </c>
    </row>
    <row r="72" spans="3:3" x14ac:dyDescent="0.25">
      <c r="C72" t="s">
        <v>981</v>
      </c>
    </row>
    <row r="73" spans="3:3" x14ac:dyDescent="0.25">
      <c r="C73" t="s">
        <v>982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8</vt:i4>
      </vt:variant>
    </vt:vector>
  </HeadingPairs>
  <TitlesOfParts>
    <vt:vector size="21" baseType="lpstr">
      <vt:lpstr>Général</vt:lpstr>
      <vt:lpstr>Sous-disciplines</vt:lpstr>
      <vt:lpstr>Equipe enseignante</vt:lpstr>
      <vt:lpstr>Pratiques collectives</vt:lpstr>
      <vt:lpstr>Projets pour élèves</vt:lpstr>
      <vt:lpstr>Education artistique et cult</vt:lpstr>
      <vt:lpstr>Données générales structures</vt:lpstr>
      <vt:lpstr>Structures</vt:lpstr>
      <vt:lpstr>SousDisciplines</vt:lpstr>
      <vt:lpstr>Ensembles amateurs</vt:lpstr>
      <vt:lpstr>Compilation</vt:lpstr>
      <vt:lpstr>Listes</vt:lpstr>
      <vt:lpstr>Feuil1</vt:lpstr>
      <vt:lpstr>Cirque</vt:lpstr>
      <vt:lpstr>Colonne1</vt:lpstr>
      <vt:lpstr>Danse</vt:lpstr>
      <vt:lpstr>Genre</vt:lpstr>
      <vt:lpstr>Musique</vt:lpstr>
      <vt:lpstr>Projets_pour_élèves</vt:lpstr>
      <vt:lpstr>Statut_juridique</vt:lpstr>
      <vt:lpstr>Theatre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Yoann</dc:creator>
  <cp:lastModifiedBy>Stier Hanna</cp:lastModifiedBy>
  <dcterms:created xsi:type="dcterms:W3CDTF">2016-10-31T08:16:09Z</dcterms:created>
  <dcterms:modified xsi:type="dcterms:W3CDTF">2018-10-23T07:34:23Z</dcterms:modified>
</cp:coreProperties>
</file>