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0" yWindow="-15" windowWidth="8655" windowHeight="9030" tabRatio="927" firstSheet="4" activeTab="14"/>
  </bookViews>
  <sheets>
    <sheet name="à compléter liste établissement" sheetId="14" state="hidden" r:id="rId1"/>
    <sheet name="Informations" sheetId="17" r:id="rId2"/>
    <sheet name="Général" sheetId="1" r:id="rId3"/>
    <sheet name="Sous-disciplines" sheetId="11" r:id="rId4"/>
    <sheet name="Equipe enseignante" sheetId="2" r:id="rId5"/>
    <sheet name="Pratiques collectives" sheetId="3" r:id="rId6"/>
    <sheet name="Projets pour élèves" sheetId="4" r:id="rId7"/>
    <sheet name="Education artistique et cult" sheetId="5" r:id="rId8"/>
    <sheet name="Données générales structures" sheetId="7" state="hidden" r:id="rId9"/>
    <sheet name="Structures" sheetId="9" state="hidden" r:id="rId10"/>
    <sheet name="SousDisciplines" sheetId="12" state="hidden" r:id="rId11"/>
    <sheet name="Ensembles amateurs" sheetId="6" r:id="rId12"/>
    <sheet name="Compilation" sheetId="8" state="hidden" r:id="rId13"/>
    <sheet name="CHA collège" sheetId="13" r:id="rId14"/>
    <sheet name="Budget fonctionnement" sheetId="15" r:id="rId15"/>
    <sheet name="Listes" sheetId="10" state="hidden" r:id="rId16"/>
  </sheets>
  <definedNames>
    <definedName name="_xlnm._FilterDatabase" localSheetId="0" hidden="1">'à compléter liste établissement'!$A$1:$B$71</definedName>
    <definedName name="_xlnm._FilterDatabase" localSheetId="12" hidden="1">Compilation!$A$1:$BT$1</definedName>
    <definedName name="_xlnm._FilterDatabase" localSheetId="15" hidden="1">Listes!$Q$2:$Q$98</definedName>
    <definedName name="Cirque">SousDisciplines!$F$1</definedName>
    <definedName name="Colonne1">Listes!$A$75:$A$78</definedName>
    <definedName name="Danse">SousDisciplines!$D$1:$D$9</definedName>
    <definedName name="Genre">SousDisciplines!$A$1:$A$4</definedName>
    <definedName name="Musique">SousDisciplines!$C$1:$C$73</definedName>
    <definedName name="Projets_pour_élèves">Listes!$A$82:$A$86</definedName>
    <definedName name="Statut_juridique">Listes!$A$76:$A$78</definedName>
    <definedName name="Theatre">SousDisciplines!$E$1:$E$4</definedName>
    <definedName name="_xlnm.Print_Area" localSheetId="14">'Budget fonctionnement'!$A$1:$G$48</definedName>
    <definedName name="_xlnm.Print_Area" localSheetId="13">'CHA collège'!$A$1:$G$25</definedName>
    <definedName name="_xlnm.Print_Area" localSheetId="7">'Education artistique et cult'!$A$1:$L$30</definedName>
    <definedName name="_xlnm.Print_Area" localSheetId="11">'Ensembles amateurs'!$A$1:$I$18</definedName>
    <definedName name="_xlnm.Print_Area" localSheetId="4">'Equipe enseignante'!$A$1:$H$80</definedName>
    <definedName name="_xlnm.Print_Area" localSheetId="2">Général!$A$1:$C$69</definedName>
    <definedName name="_xlnm.Print_Area" localSheetId="1">Informations!$A$1:$B$55</definedName>
    <definedName name="_xlnm.Print_Area" localSheetId="5">'Pratiques collectives'!$A$1:$E$56</definedName>
    <definedName name="_xlnm.Print_Area" localSheetId="6">'Projets pour élèves'!$A$1:$H$39</definedName>
    <definedName name="_xlnm.Print_Area" localSheetId="3">'Sous-disciplines'!$A$1:$F$172</definedName>
  </definedNames>
  <calcPr calcId="145621"/>
</workbook>
</file>

<file path=xl/calcChain.xml><?xml version="1.0" encoding="utf-8"?>
<calcChain xmlns="http://schemas.openxmlformats.org/spreadsheetml/2006/main">
  <c r="F47" i="15" l="1"/>
  <c r="C39" i="15"/>
  <c r="B39" i="15"/>
  <c r="B35" i="15" l="1"/>
  <c r="F40" i="15" l="1"/>
  <c r="C35" i="15" l="1"/>
  <c r="G40" i="15" l="1"/>
  <c r="G47" i="15" s="1"/>
  <c r="BT2" i="8" l="1"/>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A2" i="8"/>
  <c r="J3" i="6" s="1"/>
  <c r="B2" i="8"/>
  <c r="C2" i="8"/>
  <c r="D2" i="8"/>
  <c r="E2" i="8"/>
  <c r="F2" i="8"/>
  <c r="G2" i="8"/>
  <c r="H2" i="8"/>
  <c r="I2" i="8"/>
  <c r="J2" i="8"/>
  <c r="K2" i="8"/>
  <c r="L2" i="8"/>
  <c r="M2" i="8"/>
  <c r="N2" i="8"/>
  <c r="O2" i="8"/>
  <c r="P2" i="8"/>
  <c r="Q2" i="8"/>
  <c r="H3" i="4" l="1"/>
  <c r="K3" i="5"/>
  <c r="F3" i="3"/>
  <c r="F3" i="11"/>
</calcChain>
</file>

<file path=xl/sharedStrings.xml><?xml version="1.0" encoding="utf-8"?>
<sst xmlns="http://schemas.openxmlformats.org/spreadsheetml/2006/main" count="2837" uniqueCount="2335">
  <si>
    <t>Remarques éventuelles (colonne C uniquement)</t>
  </si>
  <si>
    <t>Nom de la structure</t>
  </si>
  <si>
    <t>Statut</t>
  </si>
  <si>
    <t>Classement</t>
  </si>
  <si>
    <t xml:space="preserve">Application du QF </t>
  </si>
  <si>
    <t>Tarif différencié en fonction de l'origine géographique du public</t>
  </si>
  <si>
    <t>Tarif le plus bas pour une inscription à un cursus complet*</t>
  </si>
  <si>
    <t>Tarif le plus haut pour une inscription à un cursus complet*</t>
  </si>
  <si>
    <t>Tarif moyen perçu pour une inscription à un cursus complet*</t>
  </si>
  <si>
    <t>*Dans toute la gamme de tarifs (QF ou non, habitants, extérieurs, cycles, adultes, enfants…) pour une inscription à un cursus complet</t>
  </si>
  <si>
    <t>Offre pédagogique d'enseignement spécialisé</t>
  </si>
  <si>
    <t xml:space="preserve">Nombre hebdomadaire global d'heures de cours d'enseignement spécialisé </t>
  </si>
  <si>
    <t>Nombre hebdomadaire d'heures de cours de musique</t>
  </si>
  <si>
    <t>Nombre hebdomadaire d'heures de cours de danse</t>
  </si>
  <si>
    <t>Nombre hebdomadaire d'heures par sous-discipline</t>
  </si>
  <si>
    <t>Ressources Humaines</t>
  </si>
  <si>
    <t>Temps travail hebdomadaire rémunéré affecté à l'administration</t>
  </si>
  <si>
    <t>Temps travail hebdomadaire rémunéré affecté à la technique</t>
  </si>
  <si>
    <t>Temps travail hebdomadaire bénévole estimé</t>
  </si>
  <si>
    <t>Mise en place d'un plan de formation</t>
  </si>
  <si>
    <t>Elèves inscrits (hors actions d'éducation artistique)</t>
  </si>
  <si>
    <t>Nombre total d'élèves inscrits dans l'établissement</t>
  </si>
  <si>
    <t>Nombre d'élèves inscrits en musique</t>
  </si>
  <si>
    <t>Nombre d'élèves inscrits en danse</t>
  </si>
  <si>
    <t>Nombre d'élèves par sous-discipline</t>
  </si>
  <si>
    <t>Nombre d'élèves en pré-cycle (éveil, initiation)</t>
  </si>
  <si>
    <t>Nombre d'élèves en cycle 1 instrument-danse-théâtre</t>
  </si>
  <si>
    <t>Nombre d'élèves en cycle 2 instrument-danse-théâtre</t>
  </si>
  <si>
    <t>Nombre d'élèves 0-6 ans</t>
  </si>
  <si>
    <t>Nombre d'élèves adultes</t>
  </si>
  <si>
    <t>Réseau-Partenariat</t>
  </si>
  <si>
    <t>Sexe</t>
  </si>
  <si>
    <t>Discipline enseignée (dominante)</t>
  </si>
  <si>
    <t>Temps de travail hebdomadaire</t>
  </si>
  <si>
    <t>Statut si titulaire fonction publique territoriale</t>
  </si>
  <si>
    <t>Statut si contractuel</t>
  </si>
  <si>
    <t>Diplôme</t>
  </si>
  <si>
    <t>Identifiant structure à répéter</t>
  </si>
  <si>
    <t>A masquer</t>
  </si>
  <si>
    <t>Nom de l'ensemble</t>
  </si>
  <si>
    <t>Nombre d'inscrits</t>
  </si>
  <si>
    <t>Nombre d'heures par an</t>
  </si>
  <si>
    <t>Structure</t>
  </si>
  <si>
    <t>Nom de l'action (EX Orchestre à l'école, ateliers danse…)</t>
  </si>
  <si>
    <t>Modalité d'intervention</t>
  </si>
  <si>
    <t>Diplôme de l'intervenant</t>
  </si>
  <si>
    <t>Public touché</t>
  </si>
  <si>
    <t>Nombre d'heures d'intervention par an</t>
  </si>
  <si>
    <t>Nombre de restitutions proposées</t>
  </si>
  <si>
    <t>Nom de l'ensemble/groupe</t>
  </si>
  <si>
    <t>Type d'ensemble/groupe</t>
  </si>
  <si>
    <t>Convention</t>
  </si>
  <si>
    <t>Encadrement par un professeur de l'établissement</t>
  </si>
  <si>
    <t>Si oui, nombre d'heures d'encadrement hebdomadaires</t>
  </si>
  <si>
    <t>Nombre de membres de l'ensemble/groupe</t>
  </si>
  <si>
    <t xml:space="preserve">Nom </t>
  </si>
  <si>
    <t>IDENTIFIANT</t>
  </si>
  <si>
    <t>Code INSEE</t>
  </si>
  <si>
    <t>ADRESSE</t>
  </si>
  <si>
    <t xml:space="preserve">CODE POSTAL </t>
  </si>
  <si>
    <t xml:space="preserve">Ville </t>
  </si>
  <si>
    <t xml:space="preserve">Communautés de communes ou d'agglomération </t>
  </si>
  <si>
    <t>Territoire (isère)</t>
  </si>
  <si>
    <t>CODE TERRITOIRE</t>
  </si>
  <si>
    <t>Téléphone PUBLIC</t>
  </si>
  <si>
    <t>Mail PUBLIQUE</t>
  </si>
  <si>
    <t>site web</t>
  </si>
  <si>
    <t>Nom du maire ou du Président</t>
  </si>
  <si>
    <t>Nom du directeur ou responsable</t>
  </si>
  <si>
    <t>Chargé(e) de l'administratif</t>
  </si>
  <si>
    <t>Adresse mail autre A NE PAS DIFFUSER</t>
  </si>
  <si>
    <t>STATUT</t>
  </si>
  <si>
    <t>Association culturelle de Corenc</t>
  </si>
  <si>
    <t>2 bis avenue Charles de Foucauld</t>
  </si>
  <si>
    <t>38700</t>
  </si>
  <si>
    <t>Corenc</t>
  </si>
  <si>
    <t>TAG13</t>
  </si>
  <si>
    <t>0476903952</t>
  </si>
  <si>
    <t>ecoledemusiquecorenc@wanadoo.fr</t>
  </si>
  <si>
    <t>Madame Maryvonne Joire
Présidente de l'association culturelle de Corenc</t>
  </si>
  <si>
    <t>Madame Sylvie Bonin</t>
  </si>
  <si>
    <t>Associatif</t>
  </si>
  <si>
    <t>Association musicale de Chamagnieu Frontonas</t>
  </si>
  <si>
    <t>route de Vienne</t>
  </si>
  <si>
    <t>38460</t>
  </si>
  <si>
    <t>Chamagnieu</t>
  </si>
  <si>
    <t>Haut Rhône Dauphinois</t>
  </si>
  <si>
    <t>THR01</t>
  </si>
  <si>
    <t>0677138271</t>
  </si>
  <si>
    <t>celine.brissaud@orange.fr</t>
  </si>
  <si>
    <t>amcf38.fr</t>
  </si>
  <si>
    <t>Madame Céline Brissaud
Présidente de l'association musicale de Chamagnieu Frontonas</t>
  </si>
  <si>
    <t>Monsieur Jérôme Depardon
Directeur</t>
  </si>
  <si>
    <t xml:space="preserve">
j.depardon@gmail.com</t>
  </si>
  <si>
    <t>Association musicale de Chapareillan</t>
  </si>
  <si>
    <t>Rue du Vieux Clocher</t>
  </si>
  <si>
    <t>38530</t>
  </si>
  <si>
    <t>Chapareillan</t>
  </si>
  <si>
    <t>GRESIVAUDAN</t>
  </si>
  <si>
    <t>TGR08</t>
  </si>
  <si>
    <t>0476452829</t>
  </si>
  <si>
    <t>music.chapa.over-blog.com</t>
  </si>
  <si>
    <t>Madame Nathalie Vergracht-Cherfia</t>
  </si>
  <si>
    <t>music.chapa@gmail.com</t>
  </si>
  <si>
    <t>Association musicale de La Tronche</t>
  </si>
  <si>
    <t>11 rue Doyen Gosse</t>
  </si>
  <si>
    <t>La Tronche</t>
  </si>
  <si>
    <t>Agglomération Grenobloise</t>
  </si>
  <si>
    <t>0476182247</t>
  </si>
  <si>
    <t>secretariat.amt@free.fr</t>
  </si>
  <si>
    <t>amtlatronche.unblog.fr</t>
  </si>
  <si>
    <t>Madame Maeva Doron
Présidente de l'associationmusicale de la Tronche</t>
  </si>
  <si>
    <t xml:space="preserve">Association musicale de la Zone Verte </t>
  </si>
  <si>
    <t>Place de l'Agora</t>
  </si>
  <si>
    <t>38330</t>
  </si>
  <si>
    <t>Saint-Ismier</t>
  </si>
  <si>
    <t>Grésivaudan</t>
  </si>
  <si>
    <t>0476523414</t>
  </si>
  <si>
    <t>amzov@orange.fr</t>
  </si>
  <si>
    <t>amzov.fr</t>
  </si>
  <si>
    <t>Monsieur Serge Moutet
Président de l'association musicale de la zone verte</t>
  </si>
  <si>
    <t>Madame Nadia khenniche
Directrice</t>
  </si>
  <si>
    <t>Madame Maria Guglielmi</t>
  </si>
  <si>
    <t xml:space="preserve">
Nadia Khenniche, directrice direction@amzov.fr</t>
  </si>
  <si>
    <t>Association musicale de Vif Philippe Margue</t>
  </si>
  <si>
    <t>10 rue du Polygone</t>
  </si>
  <si>
    <t>38450</t>
  </si>
  <si>
    <t>Vif</t>
  </si>
  <si>
    <t>0476727267</t>
  </si>
  <si>
    <t>fred.amv@free.fr</t>
  </si>
  <si>
    <t>amvif.org</t>
  </si>
  <si>
    <t xml:space="preserve">Madame Muriel Nourrisson
Présidente de l'association musicale de Vif
</t>
  </si>
  <si>
    <t>amvif.pmargue@gmail.com</t>
  </si>
  <si>
    <t>Association musicale Do Ré Mi Fa Sol Lac</t>
  </si>
  <si>
    <t>Voironnais Chartreuse</t>
  </si>
  <si>
    <t>TVC06</t>
  </si>
  <si>
    <t>Association Musique Ensemble / Ecole de Musique Clara Schumann</t>
  </si>
  <si>
    <t>13 chemin des Chambons</t>
  </si>
  <si>
    <t>38650</t>
  </si>
  <si>
    <t>Monestier de Clermont</t>
  </si>
  <si>
    <t>TRIEVES</t>
  </si>
  <si>
    <t>TTR10</t>
  </si>
  <si>
    <t>0670334904</t>
  </si>
  <si>
    <t>asso.music.38@gmail.com</t>
  </si>
  <si>
    <t>asso.music.38.free.fr</t>
  </si>
  <si>
    <t>Monsieur Eric Charpentier 
Président de l'association Musique ensemble</t>
  </si>
  <si>
    <t>Monsieur Eric Charpentier</t>
  </si>
  <si>
    <t xml:space="preserve">Association Ritmo et Melodia </t>
  </si>
  <si>
    <t>38540</t>
  </si>
  <si>
    <t>Valencin</t>
  </si>
  <si>
    <t>TPA02</t>
  </si>
  <si>
    <t>0478961419</t>
  </si>
  <si>
    <t>ritmoetmelodia@free.fr</t>
  </si>
  <si>
    <t>ritmoetmelodia.fr</t>
  </si>
  <si>
    <t>Madame Doris Valour
Présidente de l'école de musique Ritmo et Mélodia</t>
  </si>
  <si>
    <t>Madame Delphine Meillon
Directrice</t>
  </si>
  <si>
    <t>Madame Doris Valour</t>
  </si>
  <si>
    <t>doris38@neuf.fr</t>
  </si>
  <si>
    <t>CAPI Conservatoire à rayonnement départemental Hector Berlioz</t>
  </si>
  <si>
    <t>1 Avenue des Alpes</t>
  </si>
  <si>
    <t>38300</t>
  </si>
  <si>
    <t>Bourgoin-Jallieu</t>
  </si>
  <si>
    <t>PORTE DES ALPES</t>
  </si>
  <si>
    <t>0474181212</t>
  </si>
  <si>
    <t>mei@mei.asso.fr</t>
  </si>
  <si>
    <t>conservatoire@capi38.fr</t>
  </si>
  <si>
    <t>Monsieur Jean Papadopulo
Président de la Communauté d'agglomération Porte de l'Isère</t>
  </si>
  <si>
    <t>Monsieur Florent Stroesser
Directeur</t>
  </si>
  <si>
    <t>Madame Mireille Lelarge</t>
  </si>
  <si>
    <t>EPCI</t>
  </si>
  <si>
    <t>Centre d'éducation musicale de Seyssins</t>
  </si>
  <si>
    <t>133 avenue de Grenoble</t>
  </si>
  <si>
    <t>38180</t>
  </si>
  <si>
    <t>Seyssins</t>
  </si>
  <si>
    <t>0476480796</t>
  </si>
  <si>
    <t>cem.seyssins@wanadoo.fr</t>
  </si>
  <si>
    <t>cemseyssins.org</t>
  </si>
  <si>
    <t>Madame Christine Clémente
Présidente du Centre d'éducation musicale de Seysins</t>
  </si>
  <si>
    <t>Madame Strassen</t>
  </si>
  <si>
    <t>Christelle Hugonnard, directrice / Mme Clémente, Présidente, cem.seyssins@wanadoo.fr</t>
  </si>
  <si>
    <t>Centre musical Accords Villard-Bonnot</t>
  </si>
  <si>
    <t>boulevard Jules Ferry</t>
  </si>
  <si>
    <t>38190</t>
  </si>
  <si>
    <t>Villard-Bonnot</t>
  </si>
  <si>
    <t>0476716871</t>
  </si>
  <si>
    <t>cmaccords@free.fr</t>
  </si>
  <si>
    <t>cmaccords.fr</t>
  </si>
  <si>
    <t>Monsieur Jean-Claude Panisset
Président de l'association Centre musical accords</t>
  </si>
  <si>
    <t>Monsieur Bruno Rossero
Directeur</t>
  </si>
  <si>
    <t>Monsieur Bruno Rossero</t>
  </si>
  <si>
    <t xml:space="preserve">
Bruno Rossero, directeur cmaccords@free.fr</t>
  </si>
  <si>
    <t>Centre musical de Domène</t>
  </si>
  <si>
    <t>Le Diapason PLACE COMPAGNIE Stéphane</t>
  </si>
  <si>
    <t>38420</t>
  </si>
  <si>
    <t>Domène</t>
  </si>
  <si>
    <t>0476775102</t>
  </si>
  <si>
    <t>centre.musical@mairie-domene.fr</t>
  </si>
  <si>
    <t>Monsieur Michel Savin
Sénateur de l'Isère
Maire de Domène</t>
  </si>
  <si>
    <t>Monsieur Vincent Pelletier
Directeur</t>
  </si>
  <si>
    <t>Madame Cécile Cléry</t>
  </si>
  <si>
    <t>nathalie.borgel@mairie-domene.fr</t>
  </si>
  <si>
    <t>Communal</t>
  </si>
  <si>
    <t>CIEM Les Côtes d'Arey</t>
  </si>
  <si>
    <t>38138</t>
  </si>
  <si>
    <t>Les Côtes-d'Arey</t>
  </si>
  <si>
    <t>Isère Rhodanienne</t>
  </si>
  <si>
    <t>TIR04</t>
  </si>
  <si>
    <t>0474588009</t>
  </si>
  <si>
    <t>direction.ciem@orange.fr</t>
  </si>
  <si>
    <t>ciemusique.wordpress.com</t>
  </si>
  <si>
    <t>Monsieur Daniel Grenouiller
Président du Centre intercommunal d'éducation musicale des Côtes d'Arey</t>
  </si>
  <si>
    <t>Monsieur Frédéric Serrano
Directeur</t>
  </si>
  <si>
    <t>Conservatoire à rayonnement communal Alfred Gaillard de Sassenage</t>
  </si>
  <si>
    <t>4 square de la Libération</t>
  </si>
  <si>
    <t>38360</t>
  </si>
  <si>
    <t>Sassenage</t>
  </si>
  <si>
    <t>0476266324</t>
  </si>
  <si>
    <t>ecole-musique@sassenage.fr</t>
  </si>
  <si>
    <t>www.sassenage.fr</t>
  </si>
  <si>
    <t>Monsieur Christian Coigné
Maire de Sassenage</t>
  </si>
  <si>
    <t>Madame Nathalie Bellec
Directrice</t>
  </si>
  <si>
    <t>Madame Béatrice Robert</t>
  </si>
  <si>
    <t xml:space="preserve">
 nbellec@sassenage.fr
</t>
  </si>
  <si>
    <t>Conservatoire à rayonnement communal de Fontaine</t>
  </si>
  <si>
    <t>38 avenue Lenine</t>
  </si>
  <si>
    <t>38600</t>
  </si>
  <si>
    <t>Fontaine</t>
  </si>
  <si>
    <t>0476287680</t>
  </si>
  <si>
    <t>lasource-fontaine.eu/zcoledemusique</t>
  </si>
  <si>
    <t>Monsieur Jean-Paul Trovero
Maire de Fontaine</t>
  </si>
  <si>
    <t>Madame Pascaline Thorel
Directrice</t>
  </si>
  <si>
    <t>Madame Graziella Gagliardo</t>
  </si>
  <si>
    <t>graziella.gagliardo@ville-fontaine.fr
pascaline.thorel@ville-fontaine.fr
isabelle.elie@ville-fontaine.fr
ecole-musique@ville-fontaine.fr</t>
  </si>
  <si>
    <t>Conservatoire à rayonnement communal de Meylan</t>
  </si>
  <si>
    <t>4 avenue Granier</t>
  </si>
  <si>
    <t>38240</t>
  </si>
  <si>
    <t>Meylan</t>
  </si>
  <si>
    <t>0476906202</t>
  </si>
  <si>
    <t>espacemusicalgb@wanadoo.fr</t>
  </si>
  <si>
    <t>http://www.maison-musique.fr</t>
  </si>
  <si>
    <t>Monsieur Damien Guiguet
Maire de Meylan</t>
  </si>
  <si>
    <t>Monsieur Jean-Pierre Scortani-Dohr
Directeur</t>
  </si>
  <si>
    <t>Jean-Pierre.Scortani-Dohr@meylan.fr
nathalie.pousset-bougere@meylan.fr</t>
  </si>
  <si>
    <t>Conservatoire à rayonnement communal de musique l'Unisson de  Saint-Egrève</t>
  </si>
  <si>
    <t>28 bis rue de la Gare</t>
  </si>
  <si>
    <t>Saint-Egrève</t>
  </si>
  <si>
    <t>0476754863</t>
  </si>
  <si>
    <t>ecolemusique@mairie-st-egreve.fr</t>
  </si>
  <si>
    <t>www.mairie-st-egreve.fr</t>
  </si>
  <si>
    <t>Madame Catherine Kamowski
Maire de Saint-Egrève</t>
  </si>
  <si>
    <t>Madame Solange Bonvalot
Directrice</t>
  </si>
  <si>
    <t>Madame Françoise Bouat</t>
  </si>
  <si>
    <t>ecolemusique@mairie-st-egreve.fr,solange.bonvalot@mairie-st-egreve.fr</t>
  </si>
  <si>
    <t>Conservatoire à rayonnement communal de Seyssinet</t>
  </si>
  <si>
    <t>32 rue de la fauconnière</t>
  </si>
  <si>
    <t>38170</t>
  </si>
  <si>
    <t>Seyssinet-Pariset</t>
  </si>
  <si>
    <t>0476486081</t>
  </si>
  <si>
    <t>ecole-musique-danse@mairie-seyssinet-pariset.fr</t>
  </si>
  <si>
    <t>ville-seyssinet-pariset.fr</t>
  </si>
  <si>
    <t>Monsieur Marcel Repellin
Maire de Seyssinet-Pariset</t>
  </si>
  <si>
    <t>Madame Monica Da Silva</t>
  </si>
  <si>
    <t xml:space="preserve">
 jm.boisard@seyssinet-pariset.fr</t>
  </si>
  <si>
    <t>Conservatoire à rayonnement communal de Vienne</t>
  </si>
  <si>
    <t>30 avenue du Général Leclerc</t>
  </si>
  <si>
    <t>38200</t>
  </si>
  <si>
    <t>Vienne</t>
  </si>
  <si>
    <t>CA du Pays Viennois</t>
  </si>
  <si>
    <t>0474851752</t>
  </si>
  <si>
    <t>ecoledemusique@mairie-vienne.fr</t>
  </si>
  <si>
    <t>www.letrente.fr</t>
  </si>
  <si>
    <t>Monsieur Thierry Kovacs
Maire de Vienne</t>
  </si>
  <si>
    <t xml:space="preserve">Monsieur Jean-Philippe Causse
Directeur </t>
  </si>
  <si>
    <t>Madame Smili</t>
  </si>
  <si>
    <t>conservatoire@mairie-vienne.fr
Jérôme Migayrou, DAC jmigayrou@mairie-vienne.fr, DRH bgenin@mairie-vienne.fr,jpcausse@mairie-vienne.fr</t>
  </si>
  <si>
    <t>Conservatoire à rayonnement communal de Voiron</t>
  </si>
  <si>
    <t>Le Polychrome 30 avenue Jules Ravat</t>
  </si>
  <si>
    <t>38500</t>
  </si>
  <si>
    <t>Voiron</t>
  </si>
  <si>
    <t>CA du Pays Voironnais</t>
  </si>
  <si>
    <t>VOIRONNAIS-CHARTREUSE</t>
  </si>
  <si>
    <t>0476054878</t>
  </si>
  <si>
    <t>b.hennequin@ville-voiron.fr</t>
  </si>
  <si>
    <t>www.voiron.fr</t>
  </si>
  <si>
    <t>Monsieur Julien Polat
Conseiller départemental
Maire de Voiron</t>
  </si>
  <si>
    <t>Monsieur Michel Bordenet
Directeur</t>
  </si>
  <si>
    <t>Conservatoire à rayonnement communal d'Eybens</t>
  </si>
  <si>
    <t>2 avenue de Bresson</t>
  </si>
  <si>
    <t>38320</t>
  </si>
  <si>
    <t>Eybens</t>
  </si>
  <si>
    <t>0476626741</t>
  </si>
  <si>
    <t>ecole-de-musique@ville-eybens.fr</t>
  </si>
  <si>
    <t>www.eybens.fr</t>
  </si>
  <si>
    <t>Madame Francie Megevand
Maire d'Eybens</t>
  </si>
  <si>
    <t>Monsieur Luc Denoux
Directeur</t>
  </si>
  <si>
    <t>Monsieur Christian Mopon</t>
  </si>
  <si>
    <t xml:space="preserve">ecole-de-musique@ville-eybens.fr, 
l.denoux@ville-eybens.fr
</t>
  </si>
  <si>
    <t>Conservatoire à rayonnement communal Erik Satie de Saint-Martin d'Hères</t>
  </si>
  <si>
    <t>111 avenue Ambroise Croisat</t>
  </si>
  <si>
    <t>38400</t>
  </si>
  <si>
    <t>Saint-Martin-d'Hères</t>
  </si>
  <si>
    <t>0476441434</t>
  </si>
  <si>
    <t>louisbard@numericable.fr</t>
  </si>
  <si>
    <t>www.saintmartindheres.fr/index.php/sport-culture-menu/culture/centre-erik-satie</t>
  </si>
  <si>
    <t>MonsieurDavid Queiros
Conseiller départemental
Maire de Saint-Martin d'Hères</t>
  </si>
  <si>
    <t>Madame Catherine Falson
Directeur</t>
  </si>
  <si>
    <t>Madame Christel Bigot</t>
  </si>
  <si>
    <t>catherine.falson@saintmartindheres.fr</t>
  </si>
  <si>
    <t>Conservatoire à rayonnement intercommunal de Musique Jean Wiener</t>
  </si>
  <si>
    <t>85 cours Saint André</t>
  </si>
  <si>
    <t>38800</t>
  </si>
  <si>
    <t>Pont-de-Claix</t>
  </si>
  <si>
    <t>Agglomération 
Grenobloise</t>
  </si>
  <si>
    <t>0476992525</t>
  </si>
  <si>
    <t>ecolemusique@sim-jeanwiener.fr</t>
  </si>
  <si>
    <t>www.sim-jeanwiener.fr</t>
  </si>
  <si>
    <t>Monsieur Sam Toscano, Président du Syndicat intercommunal de musique Jean Wiener</t>
  </si>
  <si>
    <t>Monsieur Georges Pin
Directeur</t>
  </si>
  <si>
    <t>Monsieur Jean Pierre Zaccaria, reponsable adminsitratif, et Corinne Ferret</t>
  </si>
  <si>
    <t>gpin@sim-jeanwiener.fr</t>
  </si>
  <si>
    <t>Syndicat Intercommun</t>
  </si>
  <si>
    <t>Conservatoire à Rayonnement Régional de Grenoble</t>
  </si>
  <si>
    <t>11 Boulevard Jean Pain</t>
  </si>
  <si>
    <t>38021</t>
  </si>
  <si>
    <t>Grenoble</t>
  </si>
  <si>
    <t>0476464844</t>
  </si>
  <si>
    <t>crr@ville-grenoble.fr</t>
  </si>
  <si>
    <t>www.conservatoire-grenoble.fr</t>
  </si>
  <si>
    <t>Monsieur Eric Piolle
Député-Maire de Grenoble</t>
  </si>
  <si>
    <t>Monsieur Thierry Muller
Directeur</t>
  </si>
  <si>
    <t>Monsieur Didier Diebolt</t>
  </si>
  <si>
    <t>thierry.muller@conservatoire-grenoble.fr
didier.diebolt@conservatoire-grenoble.fr nathalie.markarian@conservatoire-grenoble.fr</t>
  </si>
  <si>
    <t>Conservatoire du Pays Roussillonnais</t>
  </si>
  <si>
    <t>Rue du 19 mars 1962</t>
  </si>
  <si>
    <t>38550</t>
  </si>
  <si>
    <t>Saint-Maurice-l'Exil</t>
  </si>
  <si>
    <t>CC du Pays Roussillonnais</t>
  </si>
  <si>
    <t>ISERE RHODANIENNE</t>
  </si>
  <si>
    <t>0474293100</t>
  </si>
  <si>
    <t>conservatoire@ccpaysroussillonnais.fr</t>
  </si>
  <si>
    <t>www.ccpaysroussillonnais.fr</t>
  </si>
  <si>
    <t>Monsieur Francis Charvet
Président de la Communauté de communes du Roussillonnais</t>
  </si>
  <si>
    <t>Madame Evelyne Doucet Lefebvre
Directrice</t>
  </si>
  <si>
    <t>Madame Evelyne Douzet-Lefebure</t>
  </si>
  <si>
    <t>evelyne.douzet@ccpaysroussillonnais.fr</t>
  </si>
  <si>
    <t>Culture et Loisirs Le Sappey en Chartreuse</t>
  </si>
  <si>
    <t>Chemin des Charmette</t>
  </si>
  <si>
    <t>Le Sappey-en-Chartreuse</t>
  </si>
  <si>
    <t>Metro</t>
  </si>
  <si>
    <t>bureau.cl@cl-sappey.com</t>
  </si>
  <si>
    <t>Madame Adélaïde Brieuc
Présidente de l'association
Culture et Loisirs</t>
  </si>
  <si>
    <t>Echo des Remparts Thodure</t>
  </si>
  <si>
    <t>38260</t>
  </si>
  <si>
    <t>CC Bièvre Isère</t>
  </si>
  <si>
    <t>Bièvre Valloire</t>
  </si>
  <si>
    <t>TBV05</t>
  </si>
  <si>
    <t xml:space="preserve">Ecole de cordes du Grésivaudan </t>
  </si>
  <si>
    <t>52 avenue Montfillon</t>
  </si>
  <si>
    <t>38660</t>
  </si>
  <si>
    <t>Le Touvet</t>
  </si>
  <si>
    <t>0476085830</t>
  </si>
  <si>
    <t>edm2r@orange.fr</t>
  </si>
  <si>
    <t>ecoledecordes.franceserv.fr</t>
  </si>
  <si>
    <t>Madame Annick Raffenot
Présidente l'Ecole de cordes du Grésivaudan</t>
  </si>
  <si>
    <t>Madame Aude Moussy
Directrice</t>
  </si>
  <si>
    <t>Madame Anne Soligot</t>
  </si>
  <si>
    <t>ecoledecordes@cegetel.net
annick.raffenot@wanadoo.fr
aude.moussy@yahoo.fr
anne.soligot@gmail.com</t>
  </si>
  <si>
    <t>Ecole de la Communauté de communes de la Bourne à l'Isère</t>
  </si>
  <si>
    <t>38680</t>
  </si>
  <si>
    <t>Pont en Royans</t>
  </si>
  <si>
    <t>SUD Grésivaudan</t>
  </si>
  <si>
    <t>0476361736</t>
  </si>
  <si>
    <t>mtr.ccbi@wanadoo.fr</t>
  </si>
  <si>
    <t>ccbi-isere.fr/ecole-de-musique/</t>
  </si>
  <si>
    <t>Madame Horia Viel
Directrice</t>
  </si>
  <si>
    <t>Communauté de communes direction.ccbi@orange.fr, Horia Viel directrice ecoledemusique.ccbi@orange.fr</t>
  </si>
  <si>
    <t>Ecole de musique associative de Saint André le Gaz</t>
  </si>
  <si>
    <t>28 rue de la République</t>
  </si>
  <si>
    <t>38490</t>
  </si>
  <si>
    <t>Saint-André-Le-gaz</t>
  </si>
  <si>
    <t>Vals du Dauphiné</t>
  </si>
  <si>
    <t>VALS DU DAUPHINE</t>
  </si>
  <si>
    <t>TVD03</t>
  </si>
  <si>
    <t>0662547448</t>
  </si>
  <si>
    <t>ema-salg@laposte.net</t>
  </si>
  <si>
    <t>ema-salg.fr</t>
  </si>
  <si>
    <t>Madame Valérie Thollon
Présidente l'Ecole de musique
de Saint-André Le Gaz</t>
  </si>
  <si>
    <t>Madame Ingrid Verger
Directrice</t>
  </si>
  <si>
    <t>Madame Valérie Thollon
et Monsieur Jean-Pierre Moraud</t>
  </si>
  <si>
    <t>ingrid.verger@laposte.net</t>
  </si>
  <si>
    <t>Ecole de musique de Chasse sur Rhône</t>
  </si>
  <si>
    <t>38670</t>
  </si>
  <si>
    <t>Chasse-sur-Rhône</t>
  </si>
  <si>
    <t>0472242963</t>
  </si>
  <si>
    <t>mjc-em-chasse@orange.fr</t>
  </si>
  <si>
    <t>emchasse.com</t>
  </si>
  <si>
    <t>Monsieur Abdénébi Bahachame
Président de l'Ecole de musique de Chasse sur Rhône</t>
  </si>
  <si>
    <t>Madame Nathalie Neri</t>
  </si>
  <si>
    <t>contact@emchasse.com</t>
  </si>
  <si>
    <t>Ecole de musique de Seyssuel-Chuzelles</t>
  </si>
  <si>
    <t>Place de la Mairie</t>
  </si>
  <si>
    <t>Seyssuel</t>
  </si>
  <si>
    <t>Isère Rhodannienne</t>
  </si>
  <si>
    <t>0474317536</t>
  </si>
  <si>
    <t>ecolemusiqueseychu.fr</t>
  </si>
  <si>
    <t>Madame Murielle Gaviot-Blanc
Présidente de l'école de musique de Seyssuel Chuzelle</t>
  </si>
  <si>
    <t xml:space="preserve">
muriellegb@free.fr
</t>
  </si>
  <si>
    <t>Ecole de musique de Venon</t>
  </si>
  <si>
    <t>38610</t>
  </si>
  <si>
    <t xml:space="preserve">Ecole de musique des Deux Rives </t>
  </si>
  <si>
    <t>Place de l'église</t>
  </si>
  <si>
    <t>edm2r.free.fr</t>
  </si>
  <si>
    <t>Monsieur Cédric Bachelet
Directeur</t>
  </si>
  <si>
    <t>Ecole de musique d'Heyrieux</t>
  </si>
  <si>
    <t>Mairie</t>
  </si>
  <si>
    <t>Heyrieux</t>
  </si>
  <si>
    <t>Porte des Alpes</t>
  </si>
  <si>
    <t>0478400014</t>
  </si>
  <si>
    <t>jpmmusique@wanadoo.fr</t>
  </si>
  <si>
    <t>Monsieur Pierre 
Rousseau
Président de l'Ecole de musique d'Heyrieux</t>
  </si>
  <si>
    <t>Monsieur Florent Bonnetain
Directeur</t>
  </si>
  <si>
    <t>Monsieur Jean-Pierre Martin</t>
  </si>
  <si>
    <t>Ecole de musique du Val d'Amby</t>
  </si>
  <si>
    <t>34B Rue de Villeneuve</t>
  </si>
  <si>
    <t>38118</t>
  </si>
  <si>
    <t>Saint-Baudille-de-la-Tour</t>
  </si>
  <si>
    <t>0682157740</t>
  </si>
  <si>
    <t>jem.nat@tele2.fr</t>
  </si>
  <si>
    <t>emva38.fr</t>
  </si>
  <si>
    <t>Madame Catherine Lecoin</t>
  </si>
  <si>
    <t>emva38@gmail.com</t>
  </si>
  <si>
    <t>Ecole de musique intercommunale  de Bièvre Isère</t>
  </si>
  <si>
    <t>1 avenue Roland Garros</t>
  </si>
  <si>
    <t>38590</t>
  </si>
  <si>
    <t>Saint-Etienne-de-Saint-Geoirs</t>
  </si>
  <si>
    <t>0476655808</t>
  </si>
  <si>
    <t>ecoledemusique.sesg@gmail.com</t>
  </si>
  <si>
    <t xml:space="preserve">Monsieur Yannick Neuder
Président de la Communauté de communes Bièvre Isère
</t>
  </si>
  <si>
    <t>Ecole de musique intercommunale de Chambran Vinay Vercors</t>
  </si>
  <si>
    <t>705 route de Grenoble</t>
  </si>
  <si>
    <t>38470</t>
  </si>
  <si>
    <t>Vinay</t>
  </si>
  <si>
    <t>SUD GRESIVAUDAN</t>
  </si>
  <si>
    <t>TSG07</t>
  </si>
  <si>
    <t>0476368626</t>
  </si>
  <si>
    <t>communaute-communes-vinay@wanadoo.fr</t>
  </si>
  <si>
    <t>Monsieur Alex Veyret
Directeur</t>
  </si>
  <si>
    <t xml:space="preserve">Ecole de musique intercommunale des Deux Alpes </t>
  </si>
  <si>
    <t>38520</t>
  </si>
  <si>
    <t>Le Bourg-d'Oisans</t>
  </si>
  <si>
    <t>CC de l'Oisans</t>
  </si>
  <si>
    <t>OISANS</t>
  </si>
  <si>
    <t>0476800831</t>
  </si>
  <si>
    <t>Monsieur Florent Malterre
Directeur général des services</t>
  </si>
  <si>
    <t xml:space="preserve"> Madame Pascale Langlois</t>
  </si>
  <si>
    <t>f.malterre@ccoisans.fr
p.langlois@ccoisans.fr</t>
  </si>
  <si>
    <t>Ecole de musique intercommunale du territoire de Beaurepaire</t>
  </si>
  <si>
    <t>28 rue français</t>
  </si>
  <si>
    <t>38270</t>
  </si>
  <si>
    <t>Beaurepaire</t>
  </si>
  <si>
    <t>CC Beaurepaire</t>
  </si>
  <si>
    <t>BIEVRE-VALLOIRE</t>
  </si>
  <si>
    <t>0474846729</t>
  </si>
  <si>
    <t>ecole.musique@territoire-de-beaurepaire.fr</t>
  </si>
  <si>
    <t>Monsieur Christian Nucci
Président de la Communauté de communes de Beaurepaire</t>
  </si>
  <si>
    <t xml:space="preserve"> Monsieur Sylvain Elissonde
Directeur</t>
  </si>
  <si>
    <t>Madame Karine Petit</t>
  </si>
  <si>
    <t xml:space="preserve">Ecole de musique intercommunale d'Uriage </t>
  </si>
  <si>
    <t>123 route de Chamrousse</t>
  </si>
  <si>
    <t>38410</t>
  </si>
  <si>
    <t>Saint-Martin-d'Uriage</t>
  </si>
  <si>
    <t>0476895426</t>
  </si>
  <si>
    <t>emiu@wanadoo.fr</t>
  </si>
  <si>
    <t>emiu.fr</t>
  </si>
  <si>
    <t>Monsieur Jean-Jacques Stoll
Directeur</t>
  </si>
  <si>
    <t>Ecole de musique itinérante des quatre montagnes</t>
  </si>
  <si>
    <t>Rue du Lycée Polonais</t>
  </si>
  <si>
    <t>38250</t>
  </si>
  <si>
    <t>Villard-de-Lans</t>
  </si>
  <si>
    <t>VERCORS</t>
  </si>
  <si>
    <t>TVE09</t>
  </si>
  <si>
    <t>0476952246</t>
  </si>
  <si>
    <t>chabannesy@wanadoo.fr</t>
  </si>
  <si>
    <t>emi4m.blogspot</t>
  </si>
  <si>
    <t>Monsieur François Nougier
Président de l'école de musique intinérante des quatre montagnes</t>
  </si>
  <si>
    <t>Madame Sylvie Chabanne</t>
  </si>
  <si>
    <t>Ecole de musique municipale de la Verpillière</t>
  </si>
  <si>
    <t>Rue de Picardie</t>
  </si>
  <si>
    <t>38290</t>
  </si>
  <si>
    <t>La Verpillière</t>
  </si>
  <si>
    <t>0426384011</t>
  </si>
  <si>
    <t>ecoledemusique@laverpilliere.eu</t>
  </si>
  <si>
    <t xml:space="preserve">Monsieur Partrick Margier
Maire La Verpillière
</t>
  </si>
  <si>
    <t>Monsieur Didier Chaffard
Directeur</t>
  </si>
  <si>
    <t>Monsieur Didier Chaffard</t>
  </si>
  <si>
    <t xml:space="preserve">
Didier Chaffard, Directeur emusique@laverpilliere.eu</t>
  </si>
  <si>
    <t>Ecole de musique municipale du Fontanil Cornillon</t>
  </si>
  <si>
    <t>2 rue Fétola</t>
  </si>
  <si>
    <t>38120</t>
  </si>
  <si>
    <t>Fontanil-Cornillon</t>
  </si>
  <si>
    <t>0476565656</t>
  </si>
  <si>
    <t>jcauvin@ville-fontanil.fr</t>
  </si>
  <si>
    <t>www.ville-fontanil.fr</t>
  </si>
  <si>
    <t>Monsieur Jacques Garde
Coordinateur</t>
  </si>
  <si>
    <t>cgarcia@ville-fontanil.fr</t>
  </si>
  <si>
    <t>Ecole de musique Saint Georgeoise</t>
  </si>
  <si>
    <t>Rue du Puits</t>
  </si>
  <si>
    <t>Saint-Georges-d'Espéranche</t>
  </si>
  <si>
    <t>CC des Collines du Nord Dauphine</t>
  </si>
  <si>
    <t>0681866270</t>
  </si>
  <si>
    <t>musique.saintgeorges@wanadoo.fr</t>
  </si>
  <si>
    <t>Madame Sandrine Sermet
Présidente de l'Ecole de musique 
Saint- Georgeoise</t>
  </si>
  <si>
    <t xml:space="preserve">musique.saintgeorges@wanadoo.fr
sandaloba@free.fr
</t>
  </si>
  <si>
    <t>Ecole intercommunale de musique de Bourg d'Oisans</t>
  </si>
  <si>
    <t xml:space="preserve">Monsieur Christian Pichoud
Président  de la communauté de communes de l'Oisans  </t>
  </si>
  <si>
    <t>Ecole municipale de musique d'Allevard</t>
  </si>
  <si>
    <t>2 place de Verdun</t>
  </si>
  <si>
    <t>38580</t>
  </si>
  <si>
    <t>Allevard</t>
  </si>
  <si>
    <t>CC du Pays du Grésivaudan</t>
  </si>
  <si>
    <t>0476451079</t>
  </si>
  <si>
    <t>ecoledemusiqueallevard@orange.fr</t>
  </si>
  <si>
    <t>allevard.fr</t>
  </si>
  <si>
    <t>Monsieur Philippe
Langenieux-Villard
Maire d'Allevard</t>
  </si>
  <si>
    <t xml:space="preserve">Monsieur Eric Ferrier
Directeur
</t>
  </si>
  <si>
    <t xml:space="preserve">j.pierre@allevard.fr
</t>
  </si>
  <si>
    <t>Ecole municipale de musique de Charvieu Chavagneux</t>
  </si>
  <si>
    <t>15 rue de la plaine</t>
  </si>
  <si>
    <t>38230</t>
  </si>
  <si>
    <t>Charvieu-Chavagneux</t>
  </si>
  <si>
    <t>CC de la Porte Dauphinoise de Lyon Satolas</t>
  </si>
  <si>
    <t>Haut RHONE DAUPHINOIS</t>
  </si>
  <si>
    <t>0437426270</t>
  </si>
  <si>
    <t>csc-a.genin-charvieu@orange.fr</t>
  </si>
  <si>
    <t>Monsieur Gérard Dezempte 
Conseiller départemental 
Maire de Charvieu-Chagneux</t>
  </si>
  <si>
    <t>Monsieur Pierre Agostino
Directeur</t>
  </si>
  <si>
    <t>Madame Sylvie Montet</t>
  </si>
  <si>
    <t>em.charvieu@gmail.com</t>
  </si>
  <si>
    <t>Ecole municipale de musique de Chatte</t>
  </si>
  <si>
    <t>Place du Champ de Mars</t>
  </si>
  <si>
    <t>38160</t>
  </si>
  <si>
    <t>Chatte</t>
  </si>
  <si>
    <t>Sud Grésivaudan</t>
  </si>
  <si>
    <t>0476384530</t>
  </si>
  <si>
    <t>chatte-personnel@orange.fr</t>
  </si>
  <si>
    <t>www.commune-chatte.fr</t>
  </si>
  <si>
    <t>Monsieur André Roux
Maire de Chatte</t>
  </si>
  <si>
    <t>Madame Elisabeth Brunel
Directrice</t>
  </si>
  <si>
    <t xml:space="preserve">Madame Catherine Outin
</t>
  </si>
  <si>
    <t xml:space="preserve">musique@commune-chatte.fr
dgs@commune-chatte.fr
sébastien decroze </t>
  </si>
  <si>
    <t>Ecole municipale de musique de Gières</t>
  </si>
  <si>
    <t>15 rue Victor Hugo</t>
  </si>
  <si>
    <t>Gières</t>
  </si>
  <si>
    <t>0476896236</t>
  </si>
  <si>
    <t>ecole.musique@ville-gieres.fr</t>
  </si>
  <si>
    <t>Monsieur Pierre Verri
Maire de Gières</t>
  </si>
  <si>
    <t>Madame Isabelle Ducloz
Directrice</t>
  </si>
  <si>
    <t xml:space="preserve">
cecile.quincieu@gieres.fr isabelle.ducloz@gieres.fr</t>
  </si>
  <si>
    <t>Ecole municipale de musique de la Côte Saint André</t>
  </si>
  <si>
    <t>2 rue Jacques de Saint-Georges</t>
  </si>
  <si>
    <t>La Côte-Saint-André</t>
  </si>
  <si>
    <t>0474203121</t>
  </si>
  <si>
    <t>ecoledemusique.mairiecsa@orange.fr</t>
  </si>
  <si>
    <t>Monsieur Joël Gullon
Maire de La Côte-Saint-André</t>
  </si>
  <si>
    <t>MonsieurJean-Paul Ravel
Directeur</t>
  </si>
  <si>
    <t>MonsieurJean-Paul Ravel</t>
  </si>
  <si>
    <t>Jeanpaul.ravel@lacotesaintandre.fr</t>
  </si>
  <si>
    <t>Ecole municipale de musique de La Mure</t>
  </si>
  <si>
    <t>2 avenue des plantation</t>
  </si>
  <si>
    <t>38350</t>
  </si>
  <si>
    <t>La Mure</t>
  </si>
  <si>
    <t>MATHEYSINE</t>
  </si>
  <si>
    <t>TMA11</t>
  </si>
  <si>
    <t>0476812715</t>
  </si>
  <si>
    <t>ecoledemusique.lamure@orange.fr</t>
  </si>
  <si>
    <t>Monsieur Eric Bonnier
Maire de La Mure</t>
  </si>
  <si>
    <t>Madame Béata Borel</t>
  </si>
  <si>
    <t xml:space="preserve">
Directrice générale de La Mure v.scholastique@mairiedelamure.fr Coordinateur Aurélien Duclos aurelienduclos@hotmail.fr</t>
  </si>
  <si>
    <t>Ecole municipale de musique de Moirans</t>
  </si>
  <si>
    <t>24 rue de Kerdréan</t>
  </si>
  <si>
    <t>38430</t>
  </si>
  <si>
    <t>Moirans</t>
  </si>
  <si>
    <t>0476350053</t>
  </si>
  <si>
    <t>ecole-musique@ville-moirans.fr</t>
  </si>
  <si>
    <t>Monsieur Gérard Simonet
Maire de Moirans</t>
  </si>
  <si>
    <t>Monsieur Michel Thevenon</t>
  </si>
  <si>
    <t>Madame Elie Noblet</t>
  </si>
  <si>
    <t>Michel THEVENON Directeur michel.thevenon@ville-moirans.fr
elie.noblet@ville-moirans.fr</t>
  </si>
  <si>
    <t>Ecole municipale de musique de Pontcharra</t>
  </si>
  <si>
    <t>223 avenue de Savoie</t>
  </si>
  <si>
    <t>Pontcharra</t>
  </si>
  <si>
    <t>0476977022</t>
  </si>
  <si>
    <t>ecolemusique@ville-pontcharra.fr</t>
  </si>
  <si>
    <t>Monsieur Christophe Borg
Maire de Pontcharra</t>
  </si>
  <si>
    <t>Monsieur Thierry Gagneux
Directeur</t>
  </si>
  <si>
    <t>Monsieur Thierry Gagneux</t>
  </si>
  <si>
    <t>Ecole municipale de musique de Tignieu Jameyzieu</t>
  </si>
  <si>
    <t>1 place de la mairie</t>
  </si>
  <si>
    <t>Tignieu-Jameyzieu</t>
  </si>
  <si>
    <t>CC de l'Isle Crémieu</t>
  </si>
  <si>
    <t>0478322359</t>
  </si>
  <si>
    <t>mairie@tignieu-jameyzieu.fr</t>
  </si>
  <si>
    <t>emmtj.fr</t>
  </si>
  <si>
    <t>Monsieur André Paviet Salomon
Maire de Tignieu-Jameyzieu</t>
  </si>
  <si>
    <t>Monsieur Laurent Pumpo
Directeur</t>
  </si>
  <si>
    <t>Emmtj@
tignieu-jameyzieu.fr</t>
  </si>
  <si>
    <t>Ecole municipale de musique de Tullins</t>
  </si>
  <si>
    <t>Clos des Chartreux</t>
  </si>
  <si>
    <t>38347</t>
  </si>
  <si>
    <t>Tullins</t>
  </si>
  <si>
    <t>Voronnais Chartreuse</t>
  </si>
  <si>
    <t>0476070522</t>
  </si>
  <si>
    <t>pierre-jaillot@wanadoo.fr</t>
  </si>
  <si>
    <t>ville-tullins.fr</t>
  </si>
  <si>
    <t>Monsieur Jean-yves Dherbeys
Maire de Tullins</t>
  </si>
  <si>
    <t>Monsieur Pierre Jaillot
Direction</t>
  </si>
  <si>
    <t>Madame Paule Denis</t>
  </si>
  <si>
    <t>contact@ville-tullins.fr
p-jaillot@ville-tullins.fr</t>
  </si>
  <si>
    <t>Ecole municipale de musique
de Voreppe</t>
  </si>
  <si>
    <t>67 place Armand Pugnot</t>
  </si>
  <si>
    <t>38340</t>
  </si>
  <si>
    <t>Voreppe</t>
  </si>
  <si>
    <t>0476508184</t>
  </si>
  <si>
    <t>ecoledemusique@ville-voreppe.fr</t>
  </si>
  <si>
    <t>www.voreppe.fr</t>
  </si>
  <si>
    <t>Monsieur Luc Remond
Maire de Voreppe</t>
  </si>
  <si>
    <t>Monsieur Matthieu Fattalini
Directeur</t>
  </si>
  <si>
    <t>Monsieur Matthieu Fattalini</t>
  </si>
  <si>
    <t xml:space="preserve">
directeur Mathieu Fattalini m.fattalini@ville-voreppe.fr, ecoledemusique@ville-voreppe.fr</t>
  </si>
  <si>
    <t>Ecole municipale de Renage</t>
  </si>
  <si>
    <t>85 boulevard Docteur Valois</t>
  </si>
  <si>
    <t>38140</t>
  </si>
  <si>
    <t>Renage</t>
  </si>
  <si>
    <t>0476914375</t>
  </si>
  <si>
    <t>renageecoledemusique.wordpress.com</t>
  </si>
  <si>
    <t>Ane-Marie Lerra
Directrice</t>
  </si>
  <si>
    <t>Anne Marie Lerra</t>
  </si>
  <si>
    <t>Ensemble musical Crollois</t>
  </si>
  <si>
    <t>Rue François Mitterand</t>
  </si>
  <si>
    <t>38000</t>
  </si>
  <si>
    <t>Crolles</t>
  </si>
  <si>
    <t>0476921639</t>
  </si>
  <si>
    <t>em-crolles@club-internet.fr</t>
  </si>
  <si>
    <t>em-crolles.fr</t>
  </si>
  <si>
    <t>Monsieur Olivier Diederichs
Directeur</t>
  </si>
  <si>
    <t>Madame Carine Morel</t>
  </si>
  <si>
    <t>contact@em-crolles.fr, olivier.diederichs@em-crolles.fr</t>
  </si>
  <si>
    <t>Espace musical Fernand Veyret Claix</t>
  </si>
  <si>
    <t>11 chemin de Risset</t>
  </si>
  <si>
    <t>38640</t>
  </si>
  <si>
    <t>Claix</t>
  </si>
  <si>
    <t>ecole@emfv-claix.fr</t>
  </si>
  <si>
    <t>emfv-claix.fr</t>
  </si>
  <si>
    <t>Monsieur Philippe Le Gloahec
Président de l'Espace musical Fernand Veyret</t>
  </si>
  <si>
    <t>Monsieur Mazdak Kafaï
Directeur</t>
  </si>
  <si>
    <t>Madame Sophie Guidotti</t>
  </si>
  <si>
    <t>Espace musical Gaston Baudry Meylan</t>
  </si>
  <si>
    <t>4 avenue du Granier</t>
  </si>
  <si>
    <t>harmonie-meylan.fr</t>
  </si>
  <si>
    <t>Monsieur Franck Boullier
Président de l'association Espace musical Gaston Baudry</t>
  </si>
  <si>
    <t>Monsieur Sylvain Korzeczek</t>
  </si>
  <si>
    <t>Foyer Arts et Loisirs Saint-Martin-le-Vinoux</t>
  </si>
  <si>
    <t>3 rue des Rosiers</t>
  </si>
  <si>
    <t>38950</t>
  </si>
  <si>
    <t>Saint-Martin-le-Vinoux</t>
  </si>
  <si>
    <t>0964209029</t>
  </si>
  <si>
    <t>foyerartsetloisirs.free.fr</t>
  </si>
  <si>
    <t>Madame Véronique Perrisin-Fabert</t>
  </si>
  <si>
    <t xml:space="preserve">Foyer des Petites Roches </t>
  </si>
  <si>
    <t>Foyer laïque de jeunesse et d'éducation populaire de St Siméon de Bressieux</t>
  </si>
  <si>
    <t>38870</t>
  </si>
  <si>
    <t>St Simeon de Bressieux</t>
  </si>
  <si>
    <t>0474201417</t>
  </si>
  <si>
    <t>fljep@yahoo.fr</t>
  </si>
  <si>
    <t>Madame Charlotte Barbut
Présidente de l'association Foyer laïque pour la jeunesse et l'éducation populaire</t>
  </si>
  <si>
    <t>Harmonie de Grenoble</t>
  </si>
  <si>
    <t>55 avenue Maréchal Randon</t>
  </si>
  <si>
    <t>0687080437</t>
  </si>
  <si>
    <t>contact@harmonie-grenoble.fr</t>
  </si>
  <si>
    <t>harmonie-grenoble.fr</t>
  </si>
  <si>
    <t>Monsieur Jean-Charles Excoffier
Président de l'association Harmonie de Grenoble</t>
  </si>
  <si>
    <t>Marie-Orianne Zaepffel
Directrice</t>
  </si>
  <si>
    <t>Monsieur Jean-Yves Brun</t>
  </si>
  <si>
    <t>Harmonie école de musique de Saint-Quentin Fallavier</t>
  </si>
  <si>
    <t>Rue des Marronniers</t>
  </si>
  <si>
    <t>38070</t>
  </si>
  <si>
    <t>Saint-Quentin-Fallavier</t>
  </si>
  <si>
    <t>CA Portes de l'Isère (CAPI)</t>
  </si>
  <si>
    <t>0474955601</t>
  </si>
  <si>
    <t>peyre.mireille@neuf.fr</t>
  </si>
  <si>
    <t>Madame Fabienne Bernard</t>
  </si>
  <si>
    <t>ecole.musique.sqf@gmail.com</t>
  </si>
  <si>
    <t>Harmonie municipale de Saint Laurent du Pont</t>
  </si>
  <si>
    <t>6 avenue Jules Ferry</t>
  </si>
  <si>
    <t>38380</t>
  </si>
  <si>
    <t>Saint-Laurent-du-Pont</t>
  </si>
  <si>
    <t>CC de Chartreuse Guiers</t>
  </si>
  <si>
    <t>Voironnais
Chartreuse</t>
  </si>
  <si>
    <t>0476551375</t>
  </si>
  <si>
    <t>harmonie-municipale.sldp@orange.fr</t>
  </si>
  <si>
    <t>pagesperso-orange.fr/harmonie.sldp</t>
  </si>
  <si>
    <t>Madame Nathalie Bouakkaz
Présidente de l'association Harmonie municipale de Saint-Laurent du Pont</t>
  </si>
  <si>
    <t>Madame Anne-Marie Fattalini
Directrice</t>
  </si>
  <si>
    <t>Madame Anne-Marie Fattalini</t>
  </si>
  <si>
    <t xml:space="preserve">Anne Marie Fattalini, directrice zicslo@orange.fr, </t>
  </si>
  <si>
    <t xml:space="preserve">La Clé des Chants </t>
  </si>
  <si>
    <t>La lyre Saint Marcellinoise</t>
  </si>
  <si>
    <t>3 avenue de la Santé</t>
  </si>
  <si>
    <t>Saint-Marcellin</t>
  </si>
  <si>
    <t>0476385915</t>
  </si>
  <si>
    <t>lyre.st-marcellin@bbox.fr</t>
  </si>
  <si>
    <t>lyresaintmarcellinoise.sud-gresivaudan.org</t>
  </si>
  <si>
    <t>Monsieur Michel Hut
Président de l'association 
La Lyre Saint-Marcellinoise</t>
  </si>
  <si>
    <t>Monsieur Hervé Pronier
Directeur</t>
  </si>
  <si>
    <t>Madame Marie-Jeanne Dabadie</t>
  </si>
  <si>
    <t>hervepronier3@orange.f</t>
  </si>
  <si>
    <t xml:space="preserve">Le Kiosque à musique </t>
  </si>
  <si>
    <t xml:space="preserve">Le Petit Conservatoire des Alpes </t>
  </si>
  <si>
    <t>0476084413</t>
  </si>
  <si>
    <t>mairie.sma@wanadoo.fr</t>
  </si>
  <si>
    <t>Monsieur Frédéric  Perret
Président du Petit conservatoire des Alpes</t>
  </si>
  <si>
    <t>Monsieur Julien Bouvier
Directeur</t>
  </si>
  <si>
    <t>Monsieur Julien Bouvier</t>
  </si>
  <si>
    <t xml:space="preserve">L'Echo du Merdaret </t>
  </si>
  <si>
    <t xml:space="preserve">Maison des Pratiques Artistiques de Vizille  </t>
  </si>
  <si>
    <t>rue des docteurs Bonnardon</t>
  </si>
  <si>
    <t>Vizille</t>
  </si>
  <si>
    <t>0476681526</t>
  </si>
  <si>
    <t>mpa-vizille@sfr.fr</t>
  </si>
  <si>
    <t>mpavizille.wix.com/mpa</t>
  </si>
  <si>
    <t>Monsieur David Vignon
Président de la Maison des pratiques artistiques</t>
  </si>
  <si>
    <t xml:space="preserve">Monsieur Stéphane Biondi et Lauriane Menduni </t>
  </si>
  <si>
    <t>Madame Lauriane Menduni</t>
  </si>
  <si>
    <t>Maison des pratiques musicales- Veyrins Thuellins</t>
  </si>
  <si>
    <t>Veyrins Thuellin</t>
  </si>
  <si>
    <t>CC du Pays des Couleurs</t>
  </si>
  <si>
    <t>0608980970</t>
  </si>
  <si>
    <t>musiqueaupaysdescouleurs@gmail.com</t>
  </si>
  <si>
    <t>musiqueaupaysdesco.wix.com/maison-pratiques-musicales</t>
  </si>
  <si>
    <t>Monsieur Frédéric Perrot
Président de l'association
Maison des Pratiques Musicales</t>
  </si>
  <si>
    <t>Monsieur Richard Lepère
Directeur</t>
  </si>
  <si>
    <t>Maison pour tous CLSH St Etienne de Crossey</t>
  </si>
  <si>
    <t>657 rue du tram</t>
  </si>
  <si>
    <t>38960</t>
  </si>
  <si>
    <t>Saint-Etienne-de-Crossey</t>
  </si>
  <si>
    <t>0476553273</t>
  </si>
  <si>
    <t>mpt.crossey@orange.fr</t>
  </si>
  <si>
    <t>mpt-crossey.fr</t>
  </si>
  <si>
    <t>Musica Crolles</t>
  </si>
  <si>
    <t>179 avenue Ambroise Croizat</t>
  </si>
  <si>
    <t>38920</t>
  </si>
  <si>
    <t>0438920132</t>
  </si>
  <si>
    <t>musicacrolles@bbox.fr</t>
  </si>
  <si>
    <t>www.musicacrolles.com</t>
  </si>
  <si>
    <t>Monsieur Laurent Debove
Président de l'association Musica Crolles</t>
  </si>
  <si>
    <t>Monsieur Fabien
 Cippelletti</t>
  </si>
  <si>
    <t>Musique des Terres Froides (Grand Lemps)</t>
  </si>
  <si>
    <t>Oemida (Musique en l'Isle et Vivaldi)</t>
  </si>
  <si>
    <t>38080</t>
  </si>
  <si>
    <t>L'Isle d'Abeau</t>
  </si>
  <si>
    <t>Société musicale de Veurey Voroise</t>
  </si>
  <si>
    <t>rue des Tilleuls</t>
  </si>
  <si>
    <t>veurey voroize</t>
  </si>
  <si>
    <t>0476539924</t>
  </si>
  <si>
    <t>ste-musicale-veurey@orange.fr</t>
  </si>
  <si>
    <t>music.veurey.free.fr</t>
  </si>
  <si>
    <t>Monsieur Andrea Brambilla
Président de l'association Société Verey Voroize</t>
  </si>
  <si>
    <t>Monsieur Emmanuel Bercier</t>
  </si>
  <si>
    <t>Syndicat intercommunal de musique région de Vienne</t>
  </si>
  <si>
    <t>Place de la Paix</t>
  </si>
  <si>
    <t>38780</t>
  </si>
  <si>
    <t>Estrablin</t>
  </si>
  <si>
    <t>0474580590</t>
  </si>
  <si>
    <t>simestrablin2@wanadoo.fr</t>
  </si>
  <si>
    <t>Monsieur Roger Porcheron
Président du syndicat intercommunal de musique Région de Vienne</t>
  </si>
  <si>
    <t xml:space="preserve">Monsieur Christophe Rey
Directeur
</t>
  </si>
  <si>
    <t>Madame Sylvie Puchaud</t>
  </si>
  <si>
    <t>christophe.simestrablin2@orange.fr</t>
  </si>
  <si>
    <t>Syndicat Intercommunal</t>
  </si>
  <si>
    <t>Identifiant</t>
  </si>
  <si>
    <t>Nom</t>
  </si>
  <si>
    <t>maire ou Président</t>
  </si>
  <si>
    <t>directeur ou responsable</t>
  </si>
  <si>
    <t>Chargé administratif</t>
  </si>
  <si>
    <t xml:space="preserve">QF ? </t>
  </si>
  <si>
    <t>Tarif diffGéo</t>
  </si>
  <si>
    <t>TarifBas</t>
  </si>
  <si>
    <t>TarifHaut</t>
  </si>
  <si>
    <t>Tarif moyen proposé</t>
  </si>
  <si>
    <t>Tarif moyen perçu</t>
  </si>
  <si>
    <t>ProjetEtab</t>
  </si>
  <si>
    <t>NbHGlobES</t>
  </si>
  <si>
    <t>NbHMus</t>
  </si>
  <si>
    <t>NbHDanse</t>
  </si>
  <si>
    <t>NbHTh</t>
  </si>
  <si>
    <t>TpsWDir</t>
  </si>
  <si>
    <t>TpsWAdm</t>
  </si>
  <si>
    <t>TpsWTech</t>
  </si>
  <si>
    <t>TpsWBén</t>
  </si>
  <si>
    <t>PlanFor</t>
  </si>
  <si>
    <t>NbTotElEtab</t>
  </si>
  <si>
    <t>NbElMus</t>
  </si>
  <si>
    <t>NbElDan</t>
  </si>
  <si>
    <t>NbElTh</t>
  </si>
  <si>
    <t>NbElCC</t>
  </si>
  <si>
    <t>NbElCA</t>
  </si>
  <si>
    <t>NbElHC</t>
  </si>
  <si>
    <t>NbElPC</t>
  </si>
  <si>
    <t>NbElC1</t>
  </si>
  <si>
    <t>NbElC2</t>
  </si>
  <si>
    <t>NbElC3</t>
  </si>
  <si>
    <t>NbElC3D</t>
  </si>
  <si>
    <t>NbElCPP</t>
  </si>
  <si>
    <t>NbElC1FM</t>
  </si>
  <si>
    <t>NbElC2FM</t>
  </si>
  <si>
    <t>NbElC3FM</t>
  </si>
  <si>
    <t>NbElHand</t>
  </si>
  <si>
    <t>NbElCHA1P</t>
  </si>
  <si>
    <t>NbElCHA2C</t>
  </si>
  <si>
    <t>NbElCHA2L</t>
  </si>
  <si>
    <t>NbEl0-6</t>
  </si>
  <si>
    <t>NbEl6-12</t>
  </si>
  <si>
    <t>NbEl12-18</t>
  </si>
  <si>
    <t>NbElAdu</t>
  </si>
  <si>
    <t>NbSpecHM</t>
  </si>
  <si>
    <t>NbPubSpecHM</t>
  </si>
  <si>
    <t>RezoStruc</t>
  </si>
  <si>
    <t>WregEcoles</t>
  </si>
  <si>
    <t>WregEquip</t>
  </si>
  <si>
    <t>Ecole municipale de musique de Voreppe</t>
  </si>
  <si>
    <t>Oui/non</t>
  </si>
  <si>
    <t>Oui</t>
  </si>
  <si>
    <t>Non</t>
  </si>
  <si>
    <t>Syndicat intercommunal</t>
  </si>
  <si>
    <t>Intercommunal</t>
  </si>
  <si>
    <t>Aucun</t>
  </si>
  <si>
    <t>CRC</t>
  </si>
  <si>
    <t>CRI</t>
  </si>
  <si>
    <t>CRD</t>
  </si>
  <si>
    <t>CRR</t>
  </si>
  <si>
    <t>Homme</t>
  </si>
  <si>
    <t>Femme</t>
  </si>
  <si>
    <t>Statut territo</t>
  </si>
  <si>
    <t>ATEA</t>
  </si>
  <si>
    <t>PEA</t>
  </si>
  <si>
    <t>Autre</t>
  </si>
  <si>
    <t>Statut contract</t>
  </si>
  <si>
    <t>CDI</t>
  </si>
  <si>
    <t>CDD</t>
  </si>
  <si>
    <t>DE</t>
  </si>
  <si>
    <t>CA</t>
  </si>
  <si>
    <t>Diplôme national supérieur professionnel de musicien (délivré au terme d'un premier cycle d'enseignement supérieur)/DEM/ CEPI/ ou équivalent</t>
  </si>
  <si>
    <t>DUMI</t>
  </si>
  <si>
    <t>Diplôme de deuxième cycle supérieur de musique du CNSMD de Lyon ou du CNSMD de Paris</t>
  </si>
  <si>
    <t>Autre diplôme d'enseignement supérieur</t>
  </si>
  <si>
    <t>Non diplômé</t>
  </si>
  <si>
    <t>Régularité</t>
  </si>
  <si>
    <t>Régulière (hebdomadaire)</t>
  </si>
  <si>
    <t>Ponctuelle (projet)</t>
  </si>
  <si>
    <t>Public EAC</t>
  </si>
  <si>
    <t>Scolaire 1er degré maternelle et primaire</t>
  </si>
  <si>
    <t>Scolaire 2d degré Collège</t>
  </si>
  <si>
    <t>Scolaire 2d degré Lycée</t>
  </si>
  <si>
    <t>Enfants temps périscolaire (NAP/TAP…)</t>
  </si>
  <si>
    <t>Enfants extrascolaire (Loisirs…)</t>
  </si>
  <si>
    <t>Petite enfance (crèches, RAM,…)</t>
  </si>
  <si>
    <t>Autre public en partenariat avec structures sociales ou socioculturelles (centre social, MJC…)</t>
  </si>
  <si>
    <t>Autre public en partenariat avec structures médicales ou médicosociales (IME, hôpitaux, EHPAD…)</t>
  </si>
  <si>
    <t>Intervenant</t>
  </si>
  <si>
    <t>Pratiques amateurs</t>
  </si>
  <si>
    <t>Harmonie</t>
  </si>
  <si>
    <t>Batterie-Fanfare</t>
  </si>
  <si>
    <t>Groupe musique actuelle</t>
  </si>
  <si>
    <t>Chorale</t>
  </si>
  <si>
    <t>Troupe danse</t>
  </si>
  <si>
    <t>Troupe théâtre</t>
  </si>
  <si>
    <t>Autre groupe amateur</t>
  </si>
  <si>
    <t>Voir Feuille dédiée</t>
  </si>
  <si>
    <t>Genre</t>
  </si>
  <si>
    <t>Musique</t>
  </si>
  <si>
    <t>Danse</t>
  </si>
  <si>
    <t>Théâtre</t>
  </si>
  <si>
    <t>Cirque</t>
  </si>
  <si>
    <t>Accordéon Chromatique</t>
  </si>
  <si>
    <t>Accordéon Diatonique</t>
  </si>
  <si>
    <t>Alto</t>
  </si>
  <si>
    <t>Autres Musique</t>
  </si>
  <si>
    <t>Bandonéon</t>
  </si>
  <si>
    <t>Banjo</t>
  </si>
  <si>
    <t>Basson</t>
  </si>
  <si>
    <t>Basson Baroque Ou Dulcian</t>
  </si>
  <si>
    <t>Batterie</t>
  </si>
  <si>
    <t>Bombarde</t>
  </si>
  <si>
    <t>Chant</t>
  </si>
  <si>
    <t>Cithare</t>
  </si>
  <si>
    <t>Clairon</t>
  </si>
  <si>
    <t>Clarinette</t>
  </si>
  <si>
    <t>Clarinette Basse</t>
  </si>
  <si>
    <t>Clavecin, Épinette, Virginal</t>
  </si>
  <si>
    <t>Contrebasse</t>
  </si>
  <si>
    <t>Cor À Pistons</t>
  </si>
  <si>
    <t>Cor Anglais</t>
  </si>
  <si>
    <t xml:space="preserve">Cor D'Harmonie </t>
  </si>
  <si>
    <t>Cor Des Alpes</t>
  </si>
  <si>
    <t>Cor Naturel</t>
  </si>
  <si>
    <t>Cornemuse, Cabrette, Musette, Hornpipe</t>
  </si>
  <si>
    <t>Cornet À Bouquin</t>
  </si>
  <si>
    <t>Cornet À Pistons</t>
  </si>
  <si>
    <t>Didgeridoo</t>
  </si>
  <si>
    <t>Djembé</t>
  </si>
  <si>
    <t>Euphonium</t>
  </si>
  <si>
    <t>Éveil Musical</t>
  </si>
  <si>
    <t>Flûtes À Bec</t>
  </si>
  <si>
    <t>Flûte Irlandaise</t>
  </si>
  <si>
    <t>Flûte Traversière</t>
  </si>
  <si>
    <t>Flûte Traversière Baroque Ou Traverso</t>
  </si>
  <si>
    <t>Guimbarde</t>
  </si>
  <si>
    <t>Guitare Acoustique</t>
  </si>
  <si>
    <t>Guitare Baroque</t>
  </si>
  <si>
    <t>Guitare Basse</t>
  </si>
  <si>
    <t>Guitare Électrique</t>
  </si>
  <si>
    <t>Guitare Folk</t>
  </si>
  <si>
    <t>Harmonica</t>
  </si>
  <si>
    <t>Harpe</t>
  </si>
  <si>
    <t>Harpe Baroque</t>
  </si>
  <si>
    <t>Hautbois</t>
  </si>
  <si>
    <t>Hautbois Baroque</t>
  </si>
  <si>
    <t>Hélicon</t>
  </si>
  <si>
    <t>Initiation - Parcours Découverte Musique</t>
  </si>
  <si>
    <t>Luth, Théorbe, Oud</t>
  </si>
  <si>
    <t>Lyre</t>
  </si>
  <si>
    <t>Mandoline</t>
  </si>
  <si>
    <t>M.A.O.</t>
  </si>
  <si>
    <t>Mélodica</t>
  </si>
  <si>
    <t>Orgue</t>
  </si>
  <si>
    <t>Percussions</t>
  </si>
  <si>
    <t>Piano</t>
  </si>
  <si>
    <t>Piano D'Accompagnement</t>
  </si>
  <si>
    <t>Saxhorn</t>
  </si>
  <si>
    <t>Saxophone</t>
  </si>
  <si>
    <t>Soubassophone</t>
  </si>
  <si>
    <t>Trombone À Coulisse</t>
  </si>
  <si>
    <t>Trombone À Pistons</t>
  </si>
  <si>
    <t>Trombone Baroque Ou Sacqueboute</t>
  </si>
  <si>
    <t>Trompette D'Harmonie</t>
  </si>
  <si>
    <t xml:space="preserve">Trompette Baroque </t>
  </si>
  <si>
    <t>Tuba</t>
  </si>
  <si>
    <t>Ukulélé</t>
  </si>
  <si>
    <t>Vièle</t>
  </si>
  <si>
    <t>Vielle À Roue, Chifonie</t>
  </si>
  <si>
    <t>Viole De Gambe</t>
  </si>
  <si>
    <t>Violon</t>
  </si>
  <si>
    <t xml:space="preserve">Violon Baroque </t>
  </si>
  <si>
    <t>Violoncelle</t>
  </si>
  <si>
    <t>Violoncelle Baroque</t>
  </si>
  <si>
    <t>Voix</t>
  </si>
  <si>
    <t>Sous-discipline</t>
  </si>
  <si>
    <t>Danse Classique</t>
  </si>
  <si>
    <t>Danse Contemporaine</t>
  </si>
  <si>
    <t>Éveil Danse</t>
  </si>
  <si>
    <t>Danse Hip-Hop</t>
  </si>
  <si>
    <t>Initiation Danse</t>
  </si>
  <si>
    <t>Autres Danse</t>
  </si>
  <si>
    <t>Danse Modern-Jazz</t>
  </si>
  <si>
    <t>Danse Traditionnelle</t>
  </si>
  <si>
    <t>Danse Renaissance</t>
  </si>
  <si>
    <t>Eveil théâtre</t>
  </si>
  <si>
    <t>Initiation théâtre</t>
  </si>
  <si>
    <t>Autres théâtre</t>
  </si>
  <si>
    <t>Theatre</t>
  </si>
  <si>
    <t>iWBibMed</t>
  </si>
  <si>
    <t>iWSalles</t>
  </si>
  <si>
    <t>iWMusées</t>
  </si>
  <si>
    <t>iWLieuxPat</t>
  </si>
  <si>
    <t>iWCiné</t>
  </si>
  <si>
    <t>iWCentresArt</t>
  </si>
  <si>
    <t>iWFestivs</t>
  </si>
  <si>
    <t>iWAutres</t>
  </si>
  <si>
    <t>Statut juridique de l'ensemble/groupe</t>
  </si>
  <si>
    <t>Statut juridique</t>
  </si>
  <si>
    <t>Associative</t>
  </si>
  <si>
    <t>Pas de structure juridique</t>
  </si>
  <si>
    <t>Projets pour élèves</t>
  </si>
  <si>
    <t>Conférence</t>
  </si>
  <si>
    <t>Master-Class</t>
  </si>
  <si>
    <t>Ateliers de pratique artistique</t>
  </si>
  <si>
    <t>Nom et descriptif court</t>
  </si>
  <si>
    <t>Projets communs établissement/ensemble</t>
  </si>
  <si>
    <t>Intégration dans les pratiques collectives proposées aux élèves de l'établissement</t>
  </si>
  <si>
    <t>http://bievre-isere.com/vivre-en-bievre-isere/culture/ecole-de-musique/</t>
  </si>
  <si>
    <t>Madame Myriam Zanon directrice</t>
  </si>
  <si>
    <t>www.lacotesaintandre.fr/Ecole-Municipale-de-Musique</t>
  </si>
  <si>
    <t>81 rue du Carrousel</t>
  </si>
  <si>
    <t>http://fljep-ssb.reseaudesassociations.fr/</t>
  </si>
  <si>
    <t>Ecole de musique intercommunale Manu Dibango</t>
  </si>
  <si>
    <t>https://www.territoire-de-beaurepaire.fr/spip.php?article181</t>
  </si>
  <si>
    <t>ecoledemusique.renage@orange.fr</t>
  </si>
  <si>
    <t xml:space="preserve">Centre musical Accords (Villard-Bonnot) </t>
  </si>
  <si>
    <t>Monsieur Sylvain Rebillat</t>
  </si>
  <si>
    <t>srebillat@outlook.fr</t>
  </si>
  <si>
    <t>Association musicale de la Zone Verte (Saint-Ismier)</t>
  </si>
  <si>
    <t>Ecole de musique des Deux Rives (Le Touvet)</t>
  </si>
  <si>
    <t>edm2r@orange.fr; edm2rives@gmail.com</t>
  </si>
  <si>
    <t>Le Petit Conservatoire des Alpes (Sainte-Marie d'Alloix)</t>
  </si>
  <si>
    <t>Mairie de Sainte-Marie-d'Alloix</t>
  </si>
  <si>
    <t>Sainte-Marie-d'Alloix</t>
  </si>
  <si>
    <t>pca.sma@gmail.com</t>
  </si>
  <si>
    <t>Ecole de cordes du Grésivaudan (Le Touvet)</t>
  </si>
  <si>
    <t>aude.moussy@yahoo.fr</t>
  </si>
  <si>
    <t>2 place François Cointereaux</t>
  </si>
  <si>
    <t>38630</t>
  </si>
  <si>
    <t>Conservatoire à rayonnement intercommunal du Pays Roussillonnais</t>
  </si>
  <si>
    <t>Place Arelis</t>
  </si>
  <si>
    <t>52 rue Wagner</t>
  </si>
  <si>
    <t>Monsieur Damien Gomez</t>
  </si>
  <si>
    <t>ecolemusiqueseychu@gmail.com</t>
  </si>
  <si>
    <t>Monsieur Henri GENSBURGER, directeur</t>
  </si>
  <si>
    <t>Ecole intercommunale de musique de l'Oisans</t>
  </si>
  <si>
    <t>Montée du Belvédère</t>
  </si>
  <si>
    <t>TOI12</t>
  </si>
  <si>
    <t>emusique@ccoisans.fr</t>
  </si>
  <si>
    <t>Conservatoire à rayonnement départemental Hector Berlioz</t>
  </si>
  <si>
    <t>Association Ritmo et Melodia (Valencin)</t>
  </si>
  <si>
    <t>Ecole de musique intercommunale de Vinay</t>
  </si>
  <si>
    <t>CC St Marcellin Vercors Isère communauté</t>
  </si>
  <si>
    <t>Ecole de musique intercommunale de la Bourne à l'Isère</t>
  </si>
  <si>
    <t>51 place du Breuil</t>
  </si>
  <si>
    <t>asso.music.38@gmail.com; cecile.roque31@gmail.com</t>
  </si>
  <si>
    <t>Maison pour tous St Etienne de Crossey</t>
  </si>
  <si>
    <t>Madame Marie-Christine Mosca</t>
  </si>
  <si>
    <t>Madame Chloé Lafort</t>
  </si>
  <si>
    <t>Monsieur Jean-Michel Boisard</t>
  </si>
  <si>
    <t>familyswales@free.fr</t>
  </si>
  <si>
    <t>segolene.jay@wanadoo.fr; ecoledemusiquecorenc@wanadoo.fr</t>
  </si>
  <si>
    <t>Madame Chloé Franceries, Directrice</t>
  </si>
  <si>
    <t>Espace musical Fernand Veyret (Claix)</t>
  </si>
  <si>
    <t>04 76 98 46 71</t>
  </si>
  <si>
    <t>Foyer Arts et Loisirs (Saint-Martin-le-Vinoux)</t>
  </si>
  <si>
    <t>falsmv@orange.fr</t>
  </si>
  <si>
    <t>Espace musical Gaston Baudry (Meylan)</t>
  </si>
  <si>
    <t>Jean-Jacques.Stoll@meylan.fr</t>
  </si>
  <si>
    <t>Culture et Loisirs (le-Sappey-en-Charteuse)</t>
  </si>
  <si>
    <t>Musique en l'Isle (l'Isle d'Abeau)</t>
  </si>
  <si>
    <t>Maison des Associations, rue du presbytère</t>
  </si>
  <si>
    <t>http://mei-asso.fr</t>
  </si>
  <si>
    <t>Madame Sandrine RICHARD Président de Musique en l'Isle</t>
  </si>
  <si>
    <t>Association musicale vivaldi nord isère (l'Isle d'Abeau)</t>
  </si>
  <si>
    <t>Rue Saint-Théobald</t>
  </si>
  <si>
    <t>http://www.amvni.com/</t>
  </si>
  <si>
    <t>Ecole municipale de musique de Pont-de-Chéruy</t>
  </si>
  <si>
    <t>Hôtel de ville de Pont de Chéruy 22 Rue de la République</t>
  </si>
  <si>
    <t>Pont-de-Cheruy</t>
  </si>
  <si>
    <t>http://www.em-cheruy.odavia.com/</t>
  </si>
  <si>
    <t>Monsieur Alain Tuduri Maire de Pont-de-Cheruy</t>
  </si>
  <si>
    <t>Monsieur Romain Belloni</t>
  </si>
  <si>
    <t>Musique en Obiou</t>
  </si>
  <si>
    <t xml:space="preserve">Mairie </t>
  </si>
  <si>
    <t>Mens</t>
  </si>
  <si>
    <t>CC du Trièves</t>
  </si>
  <si>
    <t>04 76 34 12 93</t>
  </si>
  <si>
    <t>http://musiqueenobiou.unblog.fr</t>
  </si>
  <si>
    <t xml:space="preserve">Cécile Tonnelier présidente </t>
  </si>
  <si>
    <t>pauline.rosabrunetto@bievre-isere.com
ecoledemusique@bievre-isere.com</t>
  </si>
  <si>
    <t>Madame Amélie Girerd
Conseillère départementale
Maire de Renage</t>
  </si>
  <si>
    <t>Madame Véronique Vergracht-Cherfia
Présidente de l'association musicale de Chapareillan</t>
  </si>
  <si>
    <t>Monsieur Andréas Watlzberg
Président de l'Ecole de musique intercommunale d'Uriage</t>
  </si>
  <si>
    <t>Monsieur Nicolas Stagouria
Présidente de l'association 
Ensemble musical Crollois</t>
  </si>
  <si>
    <t>Monsieur Christophe Braillon
Président de l'école de musique des deux rives</t>
  </si>
  <si>
    <t>Madame Sylvie Legrand
Présidente l'Ecole de musique du Val d'Amby</t>
  </si>
  <si>
    <t>Monsieur Emmanuel Lagié
Président de l'association Harmonie école de musique Saint-Quentinoise</t>
  </si>
  <si>
    <t>mlelarge@capi38.fr
fstroesser@capi38.fr</t>
  </si>
  <si>
    <t>Monsieur Frédéric De Azevedo
Président de la Communauté de communes St Marcellin Vercors Isère communauté</t>
  </si>
  <si>
    <t xml:space="preserve">
 ?Michel Bordenet directeur m.bordenet@ville-voiron.fr
</t>
  </si>
  <si>
    <t>Monsieur René Vachon
Président de la Maison pour tous CLSH</t>
  </si>
  <si>
    <t>Monsieur Stéphane Dupont-Ferrier
Maire du Fontanil Cornillon</t>
  </si>
  <si>
    <t>38113</t>
  </si>
  <si>
    <t>Madame Corinne Pothier-Denis
Présidente de l'association
Foyer arts et Loisirs</t>
  </si>
  <si>
    <t>38220</t>
  </si>
  <si>
    <t>0670152937</t>
  </si>
  <si>
    <t>Nombre d'élèves 7-12 ans</t>
  </si>
  <si>
    <t>Nombre d'élèves 13-18 ans</t>
  </si>
  <si>
    <t>Etes-vous membre d'un réseau territorial d'écoles de musique structuré (charte)?</t>
  </si>
  <si>
    <t>Intervention en complément d'un artiste professionnel extérieur à l'établissement</t>
  </si>
  <si>
    <t>Intervention d'un artiste professionnel extérieur à l'établissement</t>
  </si>
  <si>
    <t>Groupe musique du monde, jazz</t>
  </si>
  <si>
    <t>Ensemble musique classique</t>
  </si>
  <si>
    <t>Accessibilité</t>
  </si>
  <si>
    <t>Prise en compte des chèques cultures du Pack Loisirs</t>
  </si>
  <si>
    <t>Système de location ou de prêt d'instruments</t>
  </si>
  <si>
    <t>Nombre d'élèves en cycle pré-professionnel instrument-danse-théâtre</t>
  </si>
  <si>
    <t xml:space="preserve">Système de bourse </t>
  </si>
  <si>
    <t xml:space="preserve">Discipline </t>
  </si>
  <si>
    <t xml:space="preserve">Ensemble couplé avec la Formation musicale </t>
  </si>
  <si>
    <t>Nombre d'élèves CHA participants</t>
  </si>
  <si>
    <t>Nombre d'élèves du collège hors CHA touchés</t>
  </si>
  <si>
    <t>CHARGES</t>
  </si>
  <si>
    <t>Personnel</t>
  </si>
  <si>
    <t>Cachets</t>
  </si>
  <si>
    <t>…</t>
  </si>
  <si>
    <t>Rémunération d'artistes</t>
  </si>
  <si>
    <t>Communication</t>
  </si>
  <si>
    <t>Autres (précisez)</t>
  </si>
  <si>
    <t>Services extérieurs</t>
  </si>
  <si>
    <t>Location de salle</t>
  </si>
  <si>
    <t>Location de matériel</t>
  </si>
  <si>
    <t>Déplacements</t>
  </si>
  <si>
    <t>Droits d'auteur</t>
  </si>
  <si>
    <t>Autres dépenses</t>
  </si>
  <si>
    <t>Administratif</t>
  </si>
  <si>
    <t>Pédagogique lié à l'enseignement artistique</t>
  </si>
  <si>
    <t>Technique</t>
  </si>
  <si>
    <t>Charges financières</t>
  </si>
  <si>
    <t>Autres charges liés à des projets (précisez)</t>
  </si>
  <si>
    <t>Subventions</t>
  </si>
  <si>
    <t>Département de l'Isère</t>
  </si>
  <si>
    <t>Aide aux établissements d'enseignement artistique</t>
  </si>
  <si>
    <t>Autre (précisez)</t>
  </si>
  <si>
    <t>Etat</t>
  </si>
  <si>
    <t>Région</t>
  </si>
  <si>
    <t>Communes (précisez)</t>
  </si>
  <si>
    <t>Intercommunalité</t>
  </si>
  <si>
    <t>Autre subvention (précisez)</t>
  </si>
  <si>
    <t>Autres apports</t>
  </si>
  <si>
    <t>Cotisations/ frais d'inscriptions</t>
  </si>
  <si>
    <t>Mécénat</t>
  </si>
  <si>
    <t>Produits artistiques</t>
  </si>
  <si>
    <t>Billetterie</t>
  </si>
  <si>
    <t>Coproductions</t>
  </si>
  <si>
    <t>Vente de spectacles</t>
  </si>
  <si>
    <t>Produits financiers</t>
  </si>
  <si>
    <t>Autres recettes (précisez)</t>
  </si>
  <si>
    <t>Pédagogique lié à l'éducation artistique et culturelle (à destination d'un public non inscrit en cursus: Musiciens intervenants, Orchestre à l'école,...)</t>
  </si>
  <si>
    <t>IDCOMMUNE</t>
  </si>
  <si>
    <t>NOMCOMMUNE</t>
  </si>
  <si>
    <t>38001</t>
  </si>
  <si>
    <t>Les Abrets en Dauphiné</t>
  </si>
  <si>
    <t>38002</t>
  </si>
  <si>
    <t>Les Adrets</t>
  </si>
  <si>
    <t>38003</t>
  </si>
  <si>
    <t>Agnin</t>
  </si>
  <si>
    <t>38004</t>
  </si>
  <si>
    <t>L'Albenc</t>
  </si>
  <si>
    <t>38005</t>
  </si>
  <si>
    <t>Allemond</t>
  </si>
  <si>
    <t>38006</t>
  </si>
  <si>
    <t>38008</t>
  </si>
  <si>
    <t>Ambel</t>
  </si>
  <si>
    <t>38009</t>
  </si>
  <si>
    <t>Anjou</t>
  </si>
  <si>
    <t>38010</t>
  </si>
  <si>
    <t>Annoisin-Chatelans</t>
  </si>
  <si>
    <t>38011</t>
  </si>
  <si>
    <t>Anthon</t>
  </si>
  <si>
    <t>38012</t>
  </si>
  <si>
    <t>Aoste</t>
  </si>
  <si>
    <t>38013</t>
  </si>
  <si>
    <t>Apprieu</t>
  </si>
  <si>
    <t>38015</t>
  </si>
  <si>
    <t>Artas</t>
  </si>
  <si>
    <t>38017</t>
  </si>
  <si>
    <t>Assieu</t>
  </si>
  <si>
    <t>38018</t>
  </si>
  <si>
    <t>Auberives-en-Royans</t>
  </si>
  <si>
    <t>38019</t>
  </si>
  <si>
    <t>Auberives-sur-Varèze</t>
  </si>
  <si>
    <t>38020</t>
  </si>
  <si>
    <t>Auris</t>
  </si>
  <si>
    <t>38022</t>
  </si>
  <si>
    <t>Les Avenières Veyrins-Thuellin</t>
  </si>
  <si>
    <t>38023</t>
  </si>
  <si>
    <t>Avignonet</t>
  </si>
  <si>
    <t>38026</t>
  </si>
  <si>
    <t>La Balme-les-Grottes</t>
  </si>
  <si>
    <t>38027</t>
  </si>
  <si>
    <t>Barraux</t>
  </si>
  <si>
    <t>38029</t>
  </si>
  <si>
    <t>La Bâtie-Montgascon</t>
  </si>
  <si>
    <t>38030</t>
  </si>
  <si>
    <t>Beaucroissant</t>
  </si>
  <si>
    <t>38031</t>
  </si>
  <si>
    <t>Beaufin</t>
  </si>
  <si>
    <t>38032</t>
  </si>
  <si>
    <t>Beaufort</t>
  </si>
  <si>
    <t>38033</t>
  </si>
  <si>
    <t>Beaulieu</t>
  </si>
  <si>
    <t>38034</t>
  </si>
  <si>
    <t>38035</t>
  </si>
  <si>
    <t>Beauvoir-de-Marc</t>
  </si>
  <si>
    <t>38036</t>
  </si>
  <si>
    <t>Beauvoir-en-Royans</t>
  </si>
  <si>
    <t>38037</t>
  </si>
  <si>
    <t>Bellegarde-Poussieu</t>
  </si>
  <si>
    <t>38038</t>
  </si>
  <si>
    <t>Belmont</t>
  </si>
  <si>
    <t>38039</t>
  </si>
  <si>
    <t>Bernin</t>
  </si>
  <si>
    <t>38040</t>
  </si>
  <si>
    <t>Besse-en-Oisans</t>
  </si>
  <si>
    <t>38041</t>
  </si>
  <si>
    <t>Bessins</t>
  </si>
  <si>
    <t>38042</t>
  </si>
  <si>
    <t>Bevenais</t>
  </si>
  <si>
    <t>38043</t>
  </si>
  <si>
    <t>Bilieu</t>
  </si>
  <si>
    <t>38044</t>
  </si>
  <si>
    <t>Biol</t>
  </si>
  <si>
    <t>38045</t>
  </si>
  <si>
    <t>Biviers</t>
  </si>
  <si>
    <t>38046</t>
  </si>
  <si>
    <t>Bizonnes</t>
  </si>
  <si>
    <t>38047</t>
  </si>
  <si>
    <t>Blandin</t>
  </si>
  <si>
    <t>38048</t>
  </si>
  <si>
    <t>Bonnefamille</t>
  </si>
  <si>
    <t>38049</t>
  </si>
  <si>
    <t>Bossieu</t>
  </si>
  <si>
    <t>38050</t>
  </si>
  <si>
    <t>Le Bouchage</t>
  </si>
  <si>
    <t>38051</t>
  </si>
  <si>
    <t>Bouge-Chambalud</t>
  </si>
  <si>
    <t>38052</t>
  </si>
  <si>
    <t>38053</t>
  </si>
  <si>
    <t>38054</t>
  </si>
  <si>
    <t>Bouvesse-Quirieu</t>
  </si>
  <si>
    <t>38055</t>
  </si>
  <si>
    <t>Brangues</t>
  </si>
  <si>
    <t>38056</t>
  </si>
  <si>
    <t>Bressieux</t>
  </si>
  <si>
    <t>38057</t>
  </si>
  <si>
    <t>Bresson</t>
  </si>
  <si>
    <t>38058</t>
  </si>
  <si>
    <t>Brezins</t>
  </si>
  <si>
    <t>38059</t>
  </si>
  <si>
    <t>Brié-et-Angonnes</t>
  </si>
  <si>
    <t>38060</t>
  </si>
  <si>
    <t>Brion</t>
  </si>
  <si>
    <t>38061</t>
  </si>
  <si>
    <t>La Buisse</t>
  </si>
  <si>
    <t>38062</t>
  </si>
  <si>
    <t>La Buissière</t>
  </si>
  <si>
    <t>38063</t>
  </si>
  <si>
    <t>Burcin</t>
  </si>
  <si>
    <t>38064</t>
  </si>
  <si>
    <t>Cessieu</t>
  </si>
  <si>
    <t>38065</t>
  </si>
  <si>
    <t>Chabons</t>
  </si>
  <si>
    <t>38066</t>
  </si>
  <si>
    <t>Chalon</t>
  </si>
  <si>
    <t>38067</t>
  </si>
  <si>
    <t>38068</t>
  </si>
  <si>
    <t>Champagnier</t>
  </si>
  <si>
    <t>38069</t>
  </si>
  <si>
    <t>Champier</t>
  </si>
  <si>
    <t>Champ-Près-Froges</t>
  </si>
  <si>
    <t>38071</t>
  </si>
  <si>
    <t>Champ-sur-Drac</t>
  </si>
  <si>
    <t>38072</t>
  </si>
  <si>
    <t>Chanas</t>
  </si>
  <si>
    <t>38073</t>
  </si>
  <si>
    <t>Chantepérier</t>
  </si>
  <si>
    <t>38074</t>
  </si>
  <si>
    <t>Chantesse</t>
  </si>
  <si>
    <t>38075</t>
  </si>
  <si>
    <t>38076</t>
  </si>
  <si>
    <t>La Chapelle-de-la-Tour</t>
  </si>
  <si>
    <t>38077</t>
  </si>
  <si>
    <t>La Chapelle-de-Surieu</t>
  </si>
  <si>
    <t>38078</t>
  </si>
  <si>
    <t>La Chapelle-du-Bard</t>
  </si>
  <si>
    <t>Charancieu</t>
  </si>
  <si>
    <t>38081</t>
  </si>
  <si>
    <t>Charantonnay</t>
  </si>
  <si>
    <t>38082</t>
  </si>
  <si>
    <t>Charavines</t>
  </si>
  <si>
    <t>38083</t>
  </si>
  <si>
    <t>Charette</t>
  </si>
  <si>
    <t>38084</t>
  </si>
  <si>
    <t>Charnècles</t>
  </si>
  <si>
    <t>38085</t>
  </si>
  <si>
    <t>38086</t>
  </si>
  <si>
    <t>Chasselay</t>
  </si>
  <si>
    <t>38087</t>
  </si>
  <si>
    <t>38089</t>
  </si>
  <si>
    <t>Chassignieu</t>
  </si>
  <si>
    <t>38090</t>
  </si>
  <si>
    <t>Chateau-Bernard</t>
  </si>
  <si>
    <t>38091</t>
  </si>
  <si>
    <t>Chateauvilain</t>
  </si>
  <si>
    <t>38092</t>
  </si>
  <si>
    <t>Chatelus</t>
  </si>
  <si>
    <t>38093</t>
  </si>
  <si>
    <t>Chatenay</t>
  </si>
  <si>
    <t>38094</t>
  </si>
  <si>
    <t>Chatonnay</t>
  </si>
  <si>
    <t>38095</t>
  </si>
  <si>
    <t>38097</t>
  </si>
  <si>
    <t>Chavanoz</t>
  </si>
  <si>
    <t>38098</t>
  </si>
  <si>
    <t>Chelieu</t>
  </si>
  <si>
    <t>38099</t>
  </si>
  <si>
    <t>Chevrières</t>
  </si>
  <si>
    <t>38100</t>
  </si>
  <si>
    <t>Le Cheylas</t>
  </si>
  <si>
    <t>38101</t>
  </si>
  <si>
    <t>Cheyssieu</t>
  </si>
  <si>
    <t>38102</t>
  </si>
  <si>
    <t>Chèzeneuve</t>
  </si>
  <si>
    <t>38103</t>
  </si>
  <si>
    <t>Chichilianne</t>
  </si>
  <si>
    <t>38104</t>
  </si>
  <si>
    <t>Chimilin</t>
  </si>
  <si>
    <t>38105</t>
  </si>
  <si>
    <t>Chirens</t>
  </si>
  <si>
    <t>38106</t>
  </si>
  <si>
    <t>Cholonge</t>
  </si>
  <si>
    <t>38107</t>
  </si>
  <si>
    <t>Chonas-l'Amballan</t>
  </si>
  <si>
    <t>38108</t>
  </si>
  <si>
    <t>Choranche</t>
  </si>
  <si>
    <t>38109</t>
  </si>
  <si>
    <t>Chozeau</t>
  </si>
  <si>
    <t>38110</t>
  </si>
  <si>
    <t>Chuzelles</t>
  </si>
  <si>
    <t>38111</t>
  </si>
  <si>
    <t>38112</t>
  </si>
  <si>
    <t>Clavans-en-Haut-Oisans</t>
  </si>
  <si>
    <t>Clelles</t>
  </si>
  <si>
    <t>38114</t>
  </si>
  <si>
    <t>Clonas-sur-Varèze</t>
  </si>
  <si>
    <t>38115</t>
  </si>
  <si>
    <t>Saint-Martin-de-la-Cluze</t>
  </si>
  <si>
    <t>38116</t>
  </si>
  <si>
    <t>Cognet</t>
  </si>
  <si>
    <t>38117</t>
  </si>
  <si>
    <t>Cognin-les-Gorges</t>
  </si>
  <si>
    <t>Colombe</t>
  </si>
  <si>
    <t>La Combe-de-Lancey</t>
  </si>
  <si>
    <t>38124</t>
  </si>
  <si>
    <t>Corbelin</t>
  </si>
  <si>
    <t>38126</t>
  </si>
  <si>
    <t>38127</t>
  </si>
  <si>
    <t>Cornillon-en-Trièves</t>
  </si>
  <si>
    <t>38128</t>
  </si>
  <si>
    <t>Corps</t>
  </si>
  <si>
    <t>38129</t>
  </si>
  <si>
    <t>Correncon-en-Vercors</t>
  </si>
  <si>
    <t>38130</t>
  </si>
  <si>
    <t>38131</t>
  </si>
  <si>
    <t>38132</t>
  </si>
  <si>
    <t>Les Côtes-de-Corps</t>
  </si>
  <si>
    <t>38133</t>
  </si>
  <si>
    <t>Coublevie</t>
  </si>
  <si>
    <t>38134</t>
  </si>
  <si>
    <t>Cour-et-Buis</t>
  </si>
  <si>
    <t>38135</t>
  </si>
  <si>
    <t>Courtenay</t>
  </si>
  <si>
    <t>38136</t>
  </si>
  <si>
    <t>Crachier</t>
  </si>
  <si>
    <t>38137</t>
  </si>
  <si>
    <t>Cras</t>
  </si>
  <si>
    <t>Crémieu</t>
  </si>
  <si>
    <t>38139</t>
  </si>
  <si>
    <t>Creys-Mepieu</t>
  </si>
  <si>
    <t>38141</t>
  </si>
  <si>
    <t>Culin</t>
  </si>
  <si>
    <t>38144</t>
  </si>
  <si>
    <t>Diémoz</t>
  </si>
  <si>
    <t>38146</t>
  </si>
  <si>
    <t>Dizimieu</t>
  </si>
  <si>
    <t>38147</t>
  </si>
  <si>
    <t>Doissin</t>
  </si>
  <si>
    <t>38148</t>
  </si>
  <si>
    <t>Dolomieu</t>
  </si>
  <si>
    <t>38149</t>
  </si>
  <si>
    <t>Domarin</t>
  </si>
  <si>
    <t>38150</t>
  </si>
  <si>
    <t>38151</t>
  </si>
  <si>
    <t>Echirolles</t>
  </si>
  <si>
    <t>38152</t>
  </si>
  <si>
    <t>Eclose-Badinières</t>
  </si>
  <si>
    <t>38153</t>
  </si>
  <si>
    <t>Engins</t>
  </si>
  <si>
    <t>38154</t>
  </si>
  <si>
    <t>Entraigues</t>
  </si>
  <si>
    <t>38155</t>
  </si>
  <si>
    <t>Entre-Deux-Guiers</t>
  </si>
  <si>
    <t>38156</t>
  </si>
  <si>
    <t>Les Eparres</t>
  </si>
  <si>
    <t>38157</t>
  </si>
  <si>
    <t>38158</t>
  </si>
  <si>
    <t>38159</t>
  </si>
  <si>
    <t>Eydoche</t>
  </si>
  <si>
    <t>Eyzin-Pinet</t>
  </si>
  <si>
    <t>38161</t>
  </si>
  <si>
    <t>Faramans</t>
  </si>
  <si>
    <t>38162</t>
  </si>
  <si>
    <t>Faverges-de-la-Tour</t>
  </si>
  <si>
    <t>38163</t>
  </si>
  <si>
    <t>Le Haut-Bréda</t>
  </si>
  <si>
    <t>38166</t>
  </si>
  <si>
    <t>La Flachère</t>
  </si>
  <si>
    <t>38167</t>
  </si>
  <si>
    <t>Flachères</t>
  </si>
  <si>
    <t>38169</t>
  </si>
  <si>
    <t>38171</t>
  </si>
  <si>
    <t>La Forteresse</t>
  </si>
  <si>
    <t>38172</t>
  </si>
  <si>
    <t>Four</t>
  </si>
  <si>
    <t>38173</t>
  </si>
  <si>
    <t>Le Freney-d'Oisans</t>
  </si>
  <si>
    <t>38174</t>
  </si>
  <si>
    <t>La Frette</t>
  </si>
  <si>
    <t>38175</t>
  </si>
  <si>
    <t>Froges</t>
  </si>
  <si>
    <t>38176</t>
  </si>
  <si>
    <t>Frontonas</t>
  </si>
  <si>
    <t>38177</t>
  </si>
  <si>
    <t>La Garde</t>
  </si>
  <si>
    <t>38179</t>
  </si>
  <si>
    <t>Gillonnay</t>
  </si>
  <si>
    <t>38181</t>
  </si>
  <si>
    <t>Goncelin</t>
  </si>
  <si>
    <t>38182</t>
  </si>
  <si>
    <t>Le Grand-Lemps</t>
  </si>
  <si>
    <t>38183</t>
  </si>
  <si>
    <t>Granieu</t>
  </si>
  <si>
    <t>38184</t>
  </si>
  <si>
    <t>Grenay</t>
  </si>
  <si>
    <t>38185</t>
  </si>
  <si>
    <t>38186</t>
  </si>
  <si>
    <t>Gresse-en-Vercors</t>
  </si>
  <si>
    <t>38187</t>
  </si>
  <si>
    <t>Le Guâ</t>
  </si>
  <si>
    <t>38188</t>
  </si>
  <si>
    <t>Herbeys</t>
  </si>
  <si>
    <t>38189</t>
  </si>
  <si>
    <t>Hières-sur-Amby</t>
  </si>
  <si>
    <t>38191</t>
  </si>
  <si>
    <t>Huez</t>
  </si>
  <si>
    <t>38192</t>
  </si>
  <si>
    <t>Hurtières</t>
  </si>
  <si>
    <t>38193</t>
  </si>
  <si>
    <t>L'Isle-d'Abeau</t>
  </si>
  <si>
    <t>38194</t>
  </si>
  <si>
    <t>Izeaux</t>
  </si>
  <si>
    <t>38195</t>
  </si>
  <si>
    <t>Izeron</t>
  </si>
  <si>
    <t>38197</t>
  </si>
  <si>
    <t>Janneyrias</t>
  </si>
  <si>
    <t>38198</t>
  </si>
  <si>
    <t>Jarcieu</t>
  </si>
  <si>
    <t>38199</t>
  </si>
  <si>
    <t>Jardin</t>
  </si>
  <si>
    <t>Jarrie</t>
  </si>
  <si>
    <t>38203</t>
  </si>
  <si>
    <t>Laffrey</t>
  </si>
  <si>
    <t>38204</t>
  </si>
  <si>
    <t>Lalley</t>
  </si>
  <si>
    <t>38205</t>
  </si>
  <si>
    <t>Lans-en-Vercors</t>
  </si>
  <si>
    <t>38206</t>
  </si>
  <si>
    <t>Laval</t>
  </si>
  <si>
    <t>38207</t>
  </si>
  <si>
    <t>Lavaldens</t>
  </si>
  <si>
    <t>38208</t>
  </si>
  <si>
    <t>Lavars</t>
  </si>
  <si>
    <t>38209</t>
  </si>
  <si>
    <t>Lentiol</t>
  </si>
  <si>
    <t>38210</t>
  </si>
  <si>
    <t>Leyrieu</t>
  </si>
  <si>
    <t>38211</t>
  </si>
  <si>
    <t>Lieudieu</t>
  </si>
  <si>
    <t>38212</t>
  </si>
  <si>
    <t>Livet-et-Gavet</t>
  </si>
  <si>
    <t>38213</t>
  </si>
  <si>
    <t>Longechenal</t>
  </si>
  <si>
    <t>38214</t>
  </si>
  <si>
    <t>Lumbin</t>
  </si>
  <si>
    <t>38215</t>
  </si>
  <si>
    <t>Luzinay</t>
  </si>
  <si>
    <t>38216</t>
  </si>
  <si>
    <t>Malleval</t>
  </si>
  <si>
    <t>38217</t>
  </si>
  <si>
    <t>Marcieu</t>
  </si>
  <si>
    <t>38218</t>
  </si>
  <si>
    <t>Marcilloles</t>
  </si>
  <si>
    <t>38219</t>
  </si>
  <si>
    <t>Marcollin</t>
  </si>
  <si>
    <t>38221</t>
  </si>
  <si>
    <t>Marnans</t>
  </si>
  <si>
    <t>38222</t>
  </si>
  <si>
    <t>Massieu</t>
  </si>
  <si>
    <t>38223</t>
  </si>
  <si>
    <t>Maubec</t>
  </si>
  <si>
    <t>38224</t>
  </si>
  <si>
    <t>Mayres-Savel</t>
  </si>
  <si>
    <t>38225</t>
  </si>
  <si>
    <t>Autrans-Meaudre en Vercors</t>
  </si>
  <si>
    <t>38226</t>
  </si>
  <si>
    <t>38228</t>
  </si>
  <si>
    <t>Merlas</t>
  </si>
  <si>
    <t>38229</t>
  </si>
  <si>
    <t>Meyrié</t>
  </si>
  <si>
    <t>38231</t>
  </si>
  <si>
    <t>Meyrieu-les-Etangs</t>
  </si>
  <si>
    <t>38232</t>
  </si>
  <si>
    <t>Meyssiez</t>
  </si>
  <si>
    <t>38235</t>
  </si>
  <si>
    <t>Miribel-Lanchâtre</t>
  </si>
  <si>
    <t>38236</t>
  </si>
  <si>
    <t>Miribel-les-Echelles</t>
  </si>
  <si>
    <t>38237</t>
  </si>
  <si>
    <t>Mizoën</t>
  </si>
  <si>
    <t>38238</t>
  </si>
  <si>
    <t>Moidieu-Detourbe</t>
  </si>
  <si>
    <t>38239</t>
  </si>
  <si>
    <t>Moissieu-sur-Dolon</t>
  </si>
  <si>
    <t>38241</t>
  </si>
  <si>
    <t>Monestier-d'Ambel</t>
  </si>
  <si>
    <t>38242</t>
  </si>
  <si>
    <t>Monestier-de-Clermont</t>
  </si>
  <si>
    <t>38243</t>
  </si>
  <si>
    <t>Monestier-du-Percy</t>
  </si>
  <si>
    <t>38244</t>
  </si>
  <si>
    <t>Monsteroux-Milieu</t>
  </si>
  <si>
    <t>38245</t>
  </si>
  <si>
    <t>Montagne</t>
  </si>
  <si>
    <t>38246</t>
  </si>
  <si>
    <t>Montagnieu</t>
  </si>
  <si>
    <t>38247</t>
  </si>
  <si>
    <t>Montalieu-Vercieu</t>
  </si>
  <si>
    <t>38248</t>
  </si>
  <si>
    <t>Montaud</t>
  </si>
  <si>
    <t>38249</t>
  </si>
  <si>
    <t>Montbonnot-Saint-Martin</t>
  </si>
  <si>
    <t>Montcarra</t>
  </si>
  <si>
    <t>38252</t>
  </si>
  <si>
    <t>Montchaboud</t>
  </si>
  <si>
    <t>38253</t>
  </si>
  <si>
    <t>Les Deux Alpes</t>
  </si>
  <si>
    <t>38254</t>
  </si>
  <si>
    <t>Monteynard</t>
  </si>
  <si>
    <t>38255</t>
  </si>
  <si>
    <t>Montfalcon</t>
  </si>
  <si>
    <t>38256</t>
  </si>
  <si>
    <t>Montferrat</t>
  </si>
  <si>
    <t>38257</t>
  </si>
  <si>
    <t>Montrevel</t>
  </si>
  <si>
    <t>38258</t>
  </si>
  <si>
    <t>Mont-Saint-Martin</t>
  </si>
  <si>
    <t>38259</t>
  </si>
  <si>
    <t>Montseveroux</t>
  </si>
  <si>
    <t>Moras</t>
  </si>
  <si>
    <t>38261</t>
  </si>
  <si>
    <t>Morestel</t>
  </si>
  <si>
    <t>38263</t>
  </si>
  <si>
    <t>Morette</t>
  </si>
  <si>
    <t>38264</t>
  </si>
  <si>
    <t>La Morte</t>
  </si>
  <si>
    <t>38265</t>
  </si>
  <si>
    <t>La Motte-d'Aveillans</t>
  </si>
  <si>
    <t>38266</t>
  </si>
  <si>
    <t>La Motte-Saint-Martin</t>
  </si>
  <si>
    <t>38267</t>
  </si>
  <si>
    <t>Mottier</t>
  </si>
  <si>
    <t>38268</t>
  </si>
  <si>
    <t>Le Moutaret</t>
  </si>
  <si>
    <t>38269</t>
  </si>
  <si>
    <t>La Murette</t>
  </si>
  <si>
    <t>38271</t>
  </si>
  <si>
    <t>Murianette</t>
  </si>
  <si>
    <t>38272</t>
  </si>
  <si>
    <t>Murinais</t>
  </si>
  <si>
    <t>38273</t>
  </si>
  <si>
    <t>Nantes-en-Ratier</t>
  </si>
  <si>
    <t>38275</t>
  </si>
  <si>
    <t>Serre-Nerpol</t>
  </si>
  <si>
    <t>38276</t>
  </si>
  <si>
    <t>Nivolas-Vermelle</t>
  </si>
  <si>
    <t>38277</t>
  </si>
  <si>
    <t>Notre-Dame-de-Commiers</t>
  </si>
  <si>
    <t>38278</t>
  </si>
  <si>
    <t>Notre-Dame-de-l'Osier</t>
  </si>
  <si>
    <t>38279</t>
  </si>
  <si>
    <t>Notre-Dame-de-Mésage</t>
  </si>
  <si>
    <t>38280</t>
  </si>
  <si>
    <t>Notre-Dame-de-Vaulx</t>
  </si>
  <si>
    <t>38281</t>
  </si>
  <si>
    <t>Noyarey</t>
  </si>
  <si>
    <t>38282</t>
  </si>
  <si>
    <t>Optevoz</t>
  </si>
  <si>
    <t>38283</t>
  </si>
  <si>
    <t>Oris-en-Rattier</t>
  </si>
  <si>
    <t>38284</t>
  </si>
  <si>
    <t>Ornacieux-Balbins</t>
  </si>
  <si>
    <t>38285</t>
  </si>
  <si>
    <t>Ornon</t>
  </si>
  <si>
    <t>38286</t>
  </si>
  <si>
    <t>Oulles</t>
  </si>
  <si>
    <t>38287</t>
  </si>
  <si>
    <t>Oyeu</t>
  </si>
  <si>
    <t>38288</t>
  </si>
  <si>
    <t>Oytier-Saint-Oblas</t>
  </si>
  <si>
    <t>38289</t>
  </si>
  <si>
    <t>Oz-en-Oisans</t>
  </si>
  <si>
    <t>Pact</t>
  </si>
  <si>
    <t>38291</t>
  </si>
  <si>
    <t>Pajay</t>
  </si>
  <si>
    <t>38292</t>
  </si>
  <si>
    <t>Villages du Lac de Paladru</t>
  </si>
  <si>
    <t>38294</t>
  </si>
  <si>
    <t>Panossas</t>
  </si>
  <si>
    <t>38295</t>
  </si>
  <si>
    <t>Parmilieu</t>
  </si>
  <si>
    <t>38296</t>
  </si>
  <si>
    <t>Le Passage</t>
  </si>
  <si>
    <t>38297</t>
  </si>
  <si>
    <t>Arandon-Passins</t>
  </si>
  <si>
    <t>38298</t>
  </si>
  <si>
    <t>Le Péage-de-Roussillon</t>
  </si>
  <si>
    <t>38299</t>
  </si>
  <si>
    <t>Pellafol</t>
  </si>
  <si>
    <t>Penol</t>
  </si>
  <si>
    <t>38301</t>
  </si>
  <si>
    <t>Le Percy</t>
  </si>
  <si>
    <t>38303</t>
  </si>
  <si>
    <t>La Pierre</t>
  </si>
  <si>
    <t>38304</t>
  </si>
  <si>
    <t>Pierre-Châtel</t>
  </si>
  <si>
    <t>38307</t>
  </si>
  <si>
    <t>Pisieu</t>
  </si>
  <si>
    <t>38308</t>
  </si>
  <si>
    <t>Plan</t>
  </si>
  <si>
    <t>38309</t>
  </si>
  <si>
    <t>Poisat</t>
  </si>
  <si>
    <t>38310</t>
  </si>
  <si>
    <t>Poliénas</t>
  </si>
  <si>
    <t>38311</t>
  </si>
  <si>
    <t>Pommier-de-Beaurepaire</t>
  </si>
  <si>
    <t>38313</t>
  </si>
  <si>
    <t>Ponsonnas</t>
  </si>
  <si>
    <t>38314</t>
  </si>
  <si>
    <t>38315</t>
  </si>
  <si>
    <t>Le Pont-de-Beauvoisin</t>
  </si>
  <si>
    <t>38316</t>
  </si>
  <si>
    <t>38317</t>
  </si>
  <si>
    <t>38318</t>
  </si>
  <si>
    <t>Pont-Evêque</t>
  </si>
  <si>
    <t>38319</t>
  </si>
  <si>
    <t>Pont-en-Royans</t>
  </si>
  <si>
    <t>Porcieu-Amblagnieu</t>
  </si>
  <si>
    <t>38321</t>
  </si>
  <si>
    <t>Prébois</t>
  </si>
  <si>
    <t>38322</t>
  </si>
  <si>
    <t>Presles</t>
  </si>
  <si>
    <t>38323</t>
  </si>
  <si>
    <t>Pressins</t>
  </si>
  <si>
    <t>38324</t>
  </si>
  <si>
    <t>Primarette</t>
  </si>
  <si>
    <t>38325</t>
  </si>
  <si>
    <t>Proveysieux</t>
  </si>
  <si>
    <t>38326</t>
  </si>
  <si>
    <t>Prunières</t>
  </si>
  <si>
    <t>38328</t>
  </si>
  <si>
    <t>Quaix-en-Chartreuse</t>
  </si>
  <si>
    <t>38329</t>
  </si>
  <si>
    <t>Quet-en-Beaumont</t>
  </si>
  <si>
    <t>Quincieu</t>
  </si>
  <si>
    <t>38331</t>
  </si>
  <si>
    <t>Reaumont</t>
  </si>
  <si>
    <t>38332</t>
  </si>
  <si>
    <t>38333</t>
  </si>
  <si>
    <t>Rencurel</t>
  </si>
  <si>
    <t>38334</t>
  </si>
  <si>
    <t>Revel</t>
  </si>
  <si>
    <t>38335</t>
  </si>
  <si>
    <t>Revel-Tourdan</t>
  </si>
  <si>
    <t>38336</t>
  </si>
  <si>
    <t>Reventin-Vaugris</t>
  </si>
  <si>
    <t>38337</t>
  </si>
  <si>
    <t>Rives</t>
  </si>
  <si>
    <t>38338</t>
  </si>
  <si>
    <t>La Rivière</t>
  </si>
  <si>
    <t>38339</t>
  </si>
  <si>
    <t>Roche</t>
  </si>
  <si>
    <t>Les Roches-de-Condrieu</t>
  </si>
  <si>
    <t>38341</t>
  </si>
  <si>
    <t>Rochetoirin</t>
  </si>
  <si>
    <t>38342</t>
  </si>
  <si>
    <t>Roissard</t>
  </si>
  <si>
    <t>38343</t>
  </si>
  <si>
    <t>Romagnieu</t>
  </si>
  <si>
    <t>38344</t>
  </si>
  <si>
    <t>Roussillon</t>
  </si>
  <si>
    <t>38345</t>
  </si>
  <si>
    <t>Rovon</t>
  </si>
  <si>
    <t>38346</t>
  </si>
  <si>
    <t>Royas</t>
  </si>
  <si>
    <t>Roybon</t>
  </si>
  <si>
    <t>38348</t>
  </si>
  <si>
    <t>Ruy-Montceau</t>
  </si>
  <si>
    <t>38349</t>
  </si>
  <si>
    <t>Sablons</t>
  </si>
  <si>
    <t>Sainte-Agnès</t>
  </si>
  <si>
    <t>38351</t>
  </si>
  <si>
    <t>Saint-Agnin-sur-Bion</t>
  </si>
  <si>
    <t>38352</t>
  </si>
  <si>
    <t>Saint-Alban-de-Roche</t>
  </si>
  <si>
    <t>38353</t>
  </si>
  <si>
    <t>Saint-Alban-du-Rhône</t>
  </si>
  <si>
    <t>38354</t>
  </si>
  <si>
    <t>Saint-Albin-de-Vaulserre</t>
  </si>
  <si>
    <t>38355</t>
  </si>
  <si>
    <t>Saint-Andéol</t>
  </si>
  <si>
    <t>38356</t>
  </si>
  <si>
    <t>Saint-André-en-Royans</t>
  </si>
  <si>
    <t>38357</t>
  </si>
  <si>
    <t>Saint-André-le-Gaz</t>
  </si>
  <si>
    <t>38358</t>
  </si>
  <si>
    <t>Sainte-Anne-sur-Gervonde</t>
  </si>
  <si>
    <t>38359</t>
  </si>
  <si>
    <t>Saint-Antoine l'Abbaye</t>
  </si>
  <si>
    <t>Saint-Appolinard</t>
  </si>
  <si>
    <t>38361</t>
  </si>
  <si>
    <t>Saint-Arey</t>
  </si>
  <si>
    <t>38362</t>
  </si>
  <si>
    <t>Saint-Aupre</t>
  </si>
  <si>
    <t>38363</t>
  </si>
  <si>
    <t>Saint-Barthélemy</t>
  </si>
  <si>
    <t>38364</t>
  </si>
  <si>
    <t>Saint-Barthélémy-de-Séchilienne</t>
  </si>
  <si>
    <t>38365</t>
  </si>
  <si>
    <t>38366</t>
  </si>
  <si>
    <t>Saint-Baudille-et-Pipet</t>
  </si>
  <si>
    <t>38368</t>
  </si>
  <si>
    <t>Saint-Blaise-du-Buis</t>
  </si>
  <si>
    <t>38369</t>
  </si>
  <si>
    <t>Sainte-Blandine</t>
  </si>
  <si>
    <t>38370</t>
  </si>
  <si>
    <t>Saint-Bonnet-de-Chavagne</t>
  </si>
  <si>
    <t>38372</t>
  </si>
  <si>
    <t>Saint-Bueil</t>
  </si>
  <si>
    <t>38373</t>
  </si>
  <si>
    <t>Saint-Cassien</t>
  </si>
  <si>
    <t>38374</t>
  </si>
  <si>
    <t>Saint-Chef</t>
  </si>
  <si>
    <t>38375</t>
  </si>
  <si>
    <t>Saint-Christophe-en-Oisans</t>
  </si>
  <si>
    <t>38376</t>
  </si>
  <si>
    <t>Saint-Christophe-sur-Guiers</t>
  </si>
  <si>
    <t>38377</t>
  </si>
  <si>
    <t>Saint-Clair-de-la-Tour</t>
  </si>
  <si>
    <t>38378</t>
  </si>
  <si>
    <t>Saint-Clair-du-Rhône</t>
  </si>
  <si>
    <t>38379</t>
  </si>
  <si>
    <t>Saint-Clair-sur-Galaure</t>
  </si>
  <si>
    <t>Saint-Didier-de-Bizonnes</t>
  </si>
  <si>
    <t>38381</t>
  </si>
  <si>
    <t>Saint-Didier-de-la-Tour</t>
  </si>
  <si>
    <t>38382</t>
  </si>
  <si>
    <t>38383</t>
  </si>
  <si>
    <t>38384</t>
  </si>
  <si>
    <t>38386</t>
  </si>
  <si>
    <t>Saint-Geoire-en-Valdaine</t>
  </si>
  <si>
    <t>38387</t>
  </si>
  <si>
    <t>Saint-Geoirs</t>
  </si>
  <si>
    <t>38388</t>
  </si>
  <si>
    <t>Saint-Georges-de-Commiers</t>
  </si>
  <si>
    <t>38389</t>
  </si>
  <si>
    <t>38390</t>
  </si>
  <si>
    <t>Saint-Gervais</t>
  </si>
  <si>
    <t>38391</t>
  </si>
  <si>
    <t>Saint-Guillaume</t>
  </si>
  <si>
    <t>38392</t>
  </si>
  <si>
    <t>Saint-Hilaire-de-Brens</t>
  </si>
  <si>
    <t>38393</t>
  </si>
  <si>
    <t>Saint-Hilaire-de-la-Côte</t>
  </si>
  <si>
    <t>38394</t>
  </si>
  <si>
    <t>Saint-Hilaire-du-Rosier</t>
  </si>
  <si>
    <t>38395</t>
  </si>
  <si>
    <t>Plateau-des-Petites-Roches</t>
  </si>
  <si>
    <t>38396</t>
  </si>
  <si>
    <t>Saint-Honoré</t>
  </si>
  <si>
    <t>38397</t>
  </si>
  <si>
    <t>38398</t>
  </si>
  <si>
    <t>Saint-Jean-d'Avelanne</t>
  </si>
  <si>
    <t>38399</t>
  </si>
  <si>
    <t>Saint-Jean-de-Bournay</t>
  </si>
  <si>
    <t>Saint-Jean-de-Moirans</t>
  </si>
  <si>
    <t>38401</t>
  </si>
  <si>
    <t>Saint-Jean-de-Soudain</t>
  </si>
  <si>
    <t>38402</t>
  </si>
  <si>
    <t>Saint-Jean-de-Vaulx</t>
  </si>
  <si>
    <t>38403</t>
  </si>
  <si>
    <t>Saint-Jean-d'Hérans</t>
  </si>
  <si>
    <t>38404</t>
  </si>
  <si>
    <t>Saint-Jean-le-Vieux</t>
  </si>
  <si>
    <t>38405</t>
  </si>
  <si>
    <t>Saint-Joseph-de-Rivière</t>
  </si>
  <si>
    <t>38406</t>
  </si>
  <si>
    <t>Saint-Julien-de-L'Herms</t>
  </si>
  <si>
    <t>38407</t>
  </si>
  <si>
    <t>La Sure en Chartreuse</t>
  </si>
  <si>
    <t>38408</t>
  </si>
  <si>
    <t>Saint-Just-Chaleyssin</t>
  </si>
  <si>
    <t>38409</t>
  </si>
  <si>
    <t>Saint-Just-de-Claix</t>
  </si>
  <si>
    <t>Saint-Lattier</t>
  </si>
  <si>
    <t>38412</t>
  </si>
  <si>
    <t>38413</t>
  </si>
  <si>
    <t>Saint-Laurent-en-Beaumont</t>
  </si>
  <si>
    <t>38414</t>
  </si>
  <si>
    <t>Sainte-Luce</t>
  </si>
  <si>
    <t>38415</t>
  </si>
  <si>
    <t>Saint-Marcel-Bel-Accueil</t>
  </si>
  <si>
    <t>38416</t>
  </si>
  <si>
    <t>38417</t>
  </si>
  <si>
    <t>38418</t>
  </si>
  <si>
    <t>Sainte-Marie-du-Mont</t>
  </si>
  <si>
    <t>38419</t>
  </si>
  <si>
    <t>Saint-Martin-de-Clelles</t>
  </si>
  <si>
    <t>Saint-Martin-de-Vaulserre</t>
  </si>
  <si>
    <t>38421</t>
  </si>
  <si>
    <t>38422</t>
  </si>
  <si>
    <t>38423</t>
  </si>
  <si>
    <t>38424</t>
  </si>
  <si>
    <t>Saint-Maurice-en-Trièves</t>
  </si>
  <si>
    <t>38425</t>
  </si>
  <si>
    <t>38426</t>
  </si>
  <si>
    <t>Saint-Maximin</t>
  </si>
  <si>
    <t>38427</t>
  </si>
  <si>
    <t>Saint-Michel-de-Saint-Geoirs</t>
  </si>
  <si>
    <t>38428</t>
  </si>
  <si>
    <t>Saint-Michel-en-Beaumont</t>
  </si>
  <si>
    <t>38429</t>
  </si>
  <si>
    <t>Saint-Michel-les-Portes</t>
  </si>
  <si>
    <t>Saint-Mury-Monteymond</t>
  </si>
  <si>
    <t>38431</t>
  </si>
  <si>
    <t>Saint-Nazaire-les-Eymes</t>
  </si>
  <si>
    <t>38432</t>
  </si>
  <si>
    <t>Saint-Nicolas-de-Macherin</t>
  </si>
  <si>
    <t>38433</t>
  </si>
  <si>
    <t>Saint-Nizier-du-Moucherotte</t>
  </si>
  <si>
    <t>38434</t>
  </si>
  <si>
    <t>Saint-Ondras</t>
  </si>
  <si>
    <t>38436</t>
  </si>
  <si>
    <t>Saint-Paul-de-Varces</t>
  </si>
  <si>
    <t>38437</t>
  </si>
  <si>
    <t>Saint-Paul-d'Izeaux</t>
  </si>
  <si>
    <t>38438</t>
  </si>
  <si>
    <t>Saint-Paul-les-Monestier</t>
  </si>
  <si>
    <t>38439</t>
  </si>
  <si>
    <t>Crêts en Belledonne</t>
  </si>
  <si>
    <t>38440</t>
  </si>
  <si>
    <t>Saint-Pierre-de-Bressieux</t>
  </si>
  <si>
    <t>38442</t>
  </si>
  <si>
    <t>Saint-Pierre-de-Chartreuse</t>
  </si>
  <si>
    <t>38443</t>
  </si>
  <si>
    <t>Saint-Pierre-de-Chérennes</t>
  </si>
  <si>
    <t>38444</t>
  </si>
  <si>
    <t>Saint-Pierre-de-Méarotz</t>
  </si>
  <si>
    <t>38445</t>
  </si>
  <si>
    <t>Saint-Pierre-de-Mésage</t>
  </si>
  <si>
    <t>38446</t>
  </si>
  <si>
    <t>Saint-Pierre-d'Entremont</t>
  </si>
  <si>
    <t>38448</t>
  </si>
  <si>
    <t>Saint-Prim</t>
  </si>
  <si>
    <t>38449</t>
  </si>
  <si>
    <t>Saint-Quentin-sur-Isère</t>
  </si>
  <si>
    <t>38451</t>
  </si>
  <si>
    <t>Saint-Romain-de-Jalionas</t>
  </si>
  <si>
    <t>38452</t>
  </si>
  <si>
    <t>Saint-Romain-de-Surieu</t>
  </si>
  <si>
    <t>38453</t>
  </si>
  <si>
    <t>Saint-Romans</t>
  </si>
  <si>
    <t>38454</t>
  </si>
  <si>
    <t>Saint-Sauveur</t>
  </si>
  <si>
    <t>38455</t>
  </si>
  <si>
    <t>Saint-Savin</t>
  </si>
  <si>
    <t>38456</t>
  </si>
  <si>
    <t>Châtel-en-Trièves</t>
  </si>
  <si>
    <t>38457</t>
  </si>
  <si>
    <t>Saint-Simeon-de-Bressieux</t>
  </si>
  <si>
    <t>38458</t>
  </si>
  <si>
    <t>Saint-Sorlin-de-Morestel</t>
  </si>
  <si>
    <t>38459</t>
  </si>
  <si>
    <t>Saint-Sorlin-de-Vienne</t>
  </si>
  <si>
    <t>Saint-Sulpice-des-Rivoires</t>
  </si>
  <si>
    <t>38462</t>
  </si>
  <si>
    <t>Saint-Théoffrey</t>
  </si>
  <si>
    <t>38463</t>
  </si>
  <si>
    <t>Saint-Vérand</t>
  </si>
  <si>
    <t>38464</t>
  </si>
  <si>
    <t>Saint-Victor-de-Cessieu</t>
  </si>
  <si>
    <t>38465</t>
  </si>
  <si>
    <t>Saint-Victor-de-Morestel</t>
  </si>
  <si>
    <t>38466</t>
  </si>
  <si>
    <t>Saint-Vincent-de-Mercuze</t>
  </si>
  <si>
    <t>38467</t>
  </si>
  <si>
    <t>Salagnon</t>
  </si>
  <si>
    <t>38468</t>
  </si>
  <si>
    <t>Salaise-sur-Sanne</t>
  </si>
  <si>
    <t>38469</t>
  </si>
  <si>
    <t>La Salette-Fallavaux</t>
  </si>
  <si>
    <t>La Salle-en-Beaumont</t>
  </si>
  <si>
    <t>38471</t>
  </si>
  <si>
    <t>38472</t>
  </si>
  <si>
    <t>Sarcenas</t>
  </si>
  <si>
    <t>38473</t>
  </si>
  <si>
    <t>Sardieu</t>
  </si>
  <si>
    <t>38474</t>
  </si>
  <si>
    <t>38475</t>
  </si>
  <si>
    <t>Satolas-et-Bonce</t>
  </si>
  <si>
    <t>38476</t>
  </si>
  <si>
    <t>Savas-Mepin</t>
  </si>
  <si>
    <t>38478</t>
  </si>
  <si>
    <t>Séchilienne</t>
  </si>
  <si>
    <t>38479</t>
  </si>
  <si>
    <t>Porte des Bonnevaux</t>
  </si>
  <si>
    <t>38480</t>
  </si>
  <si>
    <t>Septème</t>
  </si>
  <si>
    <t>38481</t>
  </si>
  <si>
    <t>Sérézin-de-la-Tour</t>
  </si>
  <si>
    <t>38483</t>
  </si>
  <si>
    <t>Sermérieu</t>
  </si>
  <si>
    <t>38484</t>
  </si>
  <si>
    <t>Serpaize</t>
  </si>
  <si>
    <t>38485</t>
  </si>
  <si>
    <t>38486</t>
  </si>
  <si>
    <t>38487</t>
  </si>
  <si>
    <t>38488</t>
  </si>
  <si>
    <t>Siccieu-Saint-Julien-et-Carisieu</t>
  </si>
  <si>
    <t>38489</t>
  </si>
  <si>
    <t>Siévoz</t>
  </si>
  <si>
    <t>Sillans</t>
  </si>
  <si>
    <t>38492</t>
  </si>
  <si>
    <t>Sinard</t>
  </si>
  <si>
    <t>38494</t>
  </si>
  <si>
    <t>Soleymieu</t>
  </si>
  <si>
    <t>38495</t>
  </si>
  <si>
    <t>La Sône</t>
  </si>
  <si>
    <t>38496</t>
  </si>
  <si>
    <t>Sonnay</t>
  </si>
  <si>
    <t>38497</t>
  </si>
  <si>
    <t>Sousville</t>
  </si>
  <si>
    <t>38498</t>
  </si>
  <si>
    <t>Succieu</t>
  </si>
  <si>
    <t>38499</t>
  </si>
  <si>
    <t>Susville</t>
  </si>
  <si>
    <t>Têche</t>
  </si>
  <si>
    <t>38501</t>
  </si>
  <si>
    <t>Tencin</t>
  </si>
  <si>
    <t>38503</t>
  </si>
  <si>
    <t>La Terrasse</t>
  </si>
  <si>
    <t>38504</t>
  </si>
  <si>
    <t>Theys</t>
  </si>
  <si>
    <t>38505</t>
  </si>
  <si>
    <t>Thodure</t>
  </si>
  <si>
    <t>38507</t>
  </si>
  <si>
    <t>38508</t>
  </si>
  <si>
    <t>Torchefelon</t>
  </si>
  <si>
    <t>38509</t>
  </si>
  <si>
    <t>La Tour-du-Pin</t>
  </si>
  <si>
    <t>38511</t>
  </si>
  <si>
    <t>38512</t>
  </si>
  <si>
    <t>Tramole</t>
  </si>
  <si>
    <t>38513</t>
  </si>
  <si>
    <t>Treffort</t>
  </si>
  <si>
    <t>38514</t>
  </si>
  <si>
    <t>Tréminis</t>
  </si>
  <si>
    <t>38515</t>
  </si>
  <si>
    <t>Trept</t>
  </si>
  <si>
    <t>38516</t>
  </si>
  <si>
    <t>38517</t>
  </si>
  <si>
    <t>38518</t>
  </si>
  <si>
    <t>Valbonnais</t>
  </si>
  <si>
    <t>38519</t>
  </si>
  <si>
    <t>Valencogne</t>
  </si>
  <si>
    <t>38521</t>
  </si>
  <si>
    <t>La Valette</t>
  </si>
  <si>
    <t>38522</t>
  </si>
  <si>
    <t>Valjouffrey</t>
  </si>
  <si>
    <t>38523</t>
  </si>
  <si>
    <t>Varacieux</t>
  </si>
  <si>
    <t>38524</t>
  </si>
  <si>
    <t>Varces-Allières-et-Risset</t>
  </si>
  <si>
    <t>38525</t>
  </si>
  <si>
    <t>Vasselin</t>
  </si>
  <si>
    <t>38526</t>
  </si>
  <si>
    <t>Vatilieu</t>
  </si>
  <si>
    <t>38527</t>
  </si>
  <si>
    <t>Vaujany</t>
  </si>
  <si>
    <t>38528</t>
  </si>
  <si>
    <t>Vaulnaveys-le-Bas</t>
  </si>
  <si>
    <t>38529</t>
  </si>
  <si>
    <t>Vaulnaveys-le-Haut</t>
  </si>
  <si>
    <t>Vaulx-Milieu</t>
  </si>
  <si>
    <t>38531</t>
  </si>
  <si>
    <t>Velanne</t>
  </si>
  <si>
    <t>38532</t>
  </si>
  <si>
    <t>Vénérieu</t>
  </si>
  <si>
    <t>38533</t>
  </si>
  <si>
    <t>Venon</t>
  </si>
  <si>
    <t>38535</t>
  </si>
  <si>
    <t>Vernas</t>
  </si>
  <si>
    <t>38536</t>
  </si>
  <si>
    <t>Vernioz</t>
  </si>
  <si>
    <t>38537</t>
  </si>
  <si>
    <t>38538</t>
  </si>
  <si>
    <t>Le Versoud</t>
  </si>
  <si>
    <t>38539</t>
  </si>
  <si>
    <t>Vertrieu</t>
  </si>
  <si>
    <t>Veurey-Voroize</t>
  </si>
  <si>
    <t>38542</t>
  </si>
  <si>
    <t>Veyssilieu</t>
  </si>
  <si>
    <t>38543</t>
  </si>
  <si>
    <t>Vézeronce-Curtin</t>
  </si>
  <si>
    <t>38544</t>
  </si>
  <si>
    <t>38545</t>
  </si>
  <si>
    <t>38546</t>
  </si>
  <si>
    <t>Vignieu</t>
  </si>
  <si>
    <t>38547</t>
  </si>
  <si>
    <t>38548</t>
  </si>
  <si>
    <t>38549</t>
  </si>
  <si>
    <t>Villard-Notre-Dame</t>
  </si>
  <si>
    <t>Villard-Reculas</t>
  </si>
  <si>
    <t>38551</t>
  </si>
  <si>
    <t>Villard-Reymond</t>
  </si>
  <si>
    <t>38552</t>
  </si>
  <si>
    <t>Villard-Saint-Christophe</t>
  </si>
  <si>
    <t>38553</t>
  </si>
  <si>
    <t>Villefontaine</t>
  </si>
  <si>
    <t>38554</t>
  </si>
  <si>
    <t>Villemoirieu</t>
  </si>
  <si>
    <t>38555</t>
  </si>
  <si>
    <t>Villeneuve-de-Marc</t>
  </si>
  <si>
    <t>38556</t>
  </si>
  <si>
    <t>Ville-sous-Anjou</t>
  </si>
  <si>
    <t>38557</t>
  </si>
  <si>
    <t>Villette-d'Anthon</t>
  </si>
  <si>
    <t>38558</t>
  </si>
  <si>
    <t>Villette-de-Vienne</t>
  </si>
  <si>
    <t>38559</t>
  </si>
  <si>
    <t>38560</t>
  </si>
  <si>
    <t>Val-de-Virieu</t>
  </si>
  <si>
    <t>38561</t>
  </si>
  <si>
    <t>Viriville</t>
  </si>
  <si>
    <t>38562</t>
  </si>
  <si>
    <t>38563</t>
  </si>
  <si>
    <t>38564</t>
  </si>
  <si>
    <t>Voissant</t>
  </si>
  <si>
    <t>38565</t>
  </si>
  <si>
    <t>38566</t>
  </si>
  <si>
    <t>Vourey</t>
  </si>
  <si>
    <t>38567</t>
  </si>
  <si>
    <t>Chamrousse</t>
  </si>
  <si>
    <t>Cours collectifs pour l'ensemble des élèves</t>
  </si>
  <si>
    <t>Cours mixtes</t>
  </si>
  <si>
    <t>Cours individuels pour l'ensemble des élèves</t>
  </si>
  <si>
    <t>Discipline</t>
  </si>
  <si>
    <t>Budget de fonctionnement</t>
  </si>
  <si>
    <t>Partenariat avec un ou plusieurs équipements culturels</t>
  </si>
  <si>
    <t>Equipe enseignante</t>
  </si>
  <si>
    <t>Projet d'établissement pluriannuel à jour  (à joindre avec la demande de subvention)</t>
  </si>
  <si>
    <t>Si oui, indiquez la date de début de projet d'établissement</t>
  </si>
  <si>
    <t>Si oui, indiquez la date de fin de projet d'établissement</t>
  </si>
  <si>
    <t>Si oui, précisez quel réseau :</t>
  </si>
  <si>
    <t>Voironnais</t>
  </si>
  <si>
    <t>Agglomération Nord</t>
  </si>
  <si>
    <t>tram E</t>
  </si>
  <si>
    <t>Sud grésivaudan</t>
  </si>
  <si>
    <t>Trièves</t>
  </si>
  <si>
    <t>Rive gauche du Drac</t>
  </si>
  <si>
    <t>CAPI</t>
  </si>
  <si>
    <t>Pays Viennois</t>
  </si>
  <si>
    <t>Intégration dans un dispositif CTEAC ou PLEAC</t>
  </si>
  <si>
    <t>Prénom de l'enseignant</t>
  </si>
  <si>
    <t>Temps travail hebdomadaire rémunéré affecté à la direction - coordination pédagogique</t>
  </si>
  <si>
    <t xml:space="preserve">La Fabrique musicale </t>
  </si>
  <si>
    <t>Ecole intercommunale de musique
Saint-Marcellin Vercors Isère
communauté (sites de St Romans et Vinay)</t>
  </si>
  <si>
    <t>1</t>
  </si>
  <si>
    <t>3</t>
  </si>
  <si>
    <t>4</t>
  </si>
  <si>
    <t>5</t>
  </si>
  <si>
    <t>7</t>
  </si>
  <si>
    <t>8</t>
  </si>
  <si>
    <t>9</t>
  </si>
  <si>
    <t>10</t>
  </si>
  <si>
    <t>11</t>
  </si>
  <si>
    <t>12</t>
  </si>
  <si>
    <t>13</t>
  </si>
  <si>
    <t>14</t>
  </si>
  <si>
    <t>15</t>
  </si>
  <si>
    <t>18</t>
  </si>
  <si>
    <t>20</t>
  </si>
  <si>
    <t>21</t>
  </si>
  <si>
    <t>22</t>
  </si>
  <si>
    <t>23</t>
  </si>
  <si>
    <t>26</t>
  </si>
  <si>
    <t>27</t>
  </si>
  <si>
    <t>28</t>
  </si>
  <si>
    <t>29</t>
  </si>
  <si>
    <t>30</t>
  </si>
  <si>
    <t>31</t>
  </si>
  <si>
    <t>32</t>
  </si>
  <si>
    <t>34</t>
  </si>
  <si>
    <t>35</t>
  </si>
  <si>
    <t>36</t>
  </si>
  <si>
    <t>37</t>
  </si>
  <si>
    <t>40</t>
  </si>
  <si>
    <t>42</t>
  </si>
  <si>
    <t>45</t>
  </si>
  <si>
    <t>46</t>
  </si>
  <si>
    <t>47</t>
  </si>
  <si>
    <t>48</t>
  </si>
  <si>
    <t>49</t>
  </si>
  <si>
    <t>50</t>
  </si>
  <si>
    <t>51</t>
  </si>
  <si>
    <t>52</t>
  </si>
  <si>
    <t>53</t>
  </si>
  <si>
    <t>54</t>
  </si>
  <si>
    <t>56</t>
  </si>
  <si>
    <t>57</t>
  </si>
  <si>
    <t>58</t>
  </si>
  <si>
    <t>59</t>
  </si>
  <si>
    <t>60</t>
  </si>
  <si>
    <t>61</t>
  </si>
  <si>
    <t>62</t>
  </si>
  <si>
    <t>63</t>
  </si>
  <si>
    <t>64</t>
  </si>
  <si>
    <t>65</t>
  </si>
  <si>
    <t>66</t>
  </si>
  <si>
    <t>67</t>
  </si>
  <si>
    <t>68</t>
  </si>
  <si>
    <t>69</t>
  </si>
  <si>
    <t>70</t>
  </si>
  <si>
    <t>71</t>
  </si>
  <si>
    <t>72</t>
  </si>
  <si>
    <t>73</t>
  </si>
  <si>
    <t>74</t>
  </si>
  <si>
    <t>75</t>
  </si>
  <si>
    <t>76</t>
  </si>
  <si>
    <t>77</t>
  </si>
  <si>
    <t>79</t>
  </si>
  <si>
    <t>80</t>
  </si>
  <si>
    <t>81</t>
  </si>
  <si>
    <t>82</t>
  </si>
  <si>
    <t>85</t>
  </si>
  <si>
    <t>Nombre d'élèves en cycle 1 FM</t>
  </si>
  <si>
    <t>Nombre d'élèves en cycle 2 FM</t>
  </si>
  <si>
    <t>Nombre d'élèves en cycle 3 FM</t>
  </si>
  <si>
    <t>Commentaires</t>
  </si>
  <si>
    <r>
      <t xml:space="preserve">Education artistique et culturelle (ateliers d'éveil, d'initiation, de découverte à destination d'un </t>
    </r>
    <r>
      <rPr>
        <b/>
        <u/>
        <sz val="15"/>
        <rFont val="Calibri"/>
        <family val="2"/>
      </rPr>
      <t>public qui n'est pas inscrit dans l'établissement</t>
    </r>
    <r>
      <rPr>
        <b/>
        <sz val="15"/>
        <rFont val="Calibri"/>
        <family val="2"/>
      </rPr>
      <t xml:space="preserve"> - sauf exception).
</t>
    </r>
    <r>
      <rPr>
        <b/>
        <u/>
        <sz val="15"/>
        <color rgb="FFFF0000"/>
        <rFont val="Calibri"/>
        <family val="2"/>
      </rPr>
      <t>Hors auditions, concerts, présentation d'instruments.</t>
    </r>
    <r>
      <rPr>
        <b/>
        <sz val="15"/>
        <color rgb="FFFF0000"/>
        <rFont val="Calibri"/>
        <family val="2"/>
      </rPr>
      <t xml:space="preserve"> </t>
    </r>
    <r>
      <rPr>
        <b/>
        <sz val="15"/>
        <rFont val="Calibri"/>
        <family val="2"/>
      </rPr>
      <t xml:space="preserve">
1 ligne par intervention = 1 intervenant et 1 groupe </t>
    </r>
  </si>
  <si>
    <t>Nombre d'élèves en cursus adapté ou expérimental (musiques actuelles, amateurs suivant une pratique collective uniquement, découverte, …)</t>
  </si>
  <si>
    <t>Nombre hebdomadaire d'heures de cours de théâtre, arts de la scène</t>
  </si>
  <si>
    <t>Nombre d'élèves inscrits en théâtre, arts de la scène</t>
  </si>
  <si>
    <t>Nombre d'élèves en cursus complet (pratique dominante +FM+pratique collective, certains formats pouvant être regroupés sous réserve d'un projet pédagogique de qualité et élaboré en concertation )</t>
  </si>
  <si>
    <t>Nombre d'élèves hors cursus (cours d'instrument sans pratique collective)</t>
  </si>
  <si>
    <t>Nombre d'élèves en cycle 3  instrument- danse-théâtre</t>
  </si>
  <si>
    <t>Nombre d'élèves inscrits porteurs de handicap (moteur, mental, dys…)</t>
  </si>
  <si>
    <t>Nombre d'élèves en horaires aménagés 2d degré Lycée</t>
  </si>
  <si>
    <t>Nombre d'élèves en classe à horaires aménagés 1er degré Primaire</t>
  </si>
  <si>
    <t>Nombre de concerts et spectacles proposés par les élèves, et/ou enseignants, et/ou artistes extérieurs dans et hors les murs</t>
  </si>
  <si>
    <t>Estimation du nombre de public aux concerts et spectacles dans et hors les murs</t>
  </si>
  <si>
    <t>Travaillez-vous régulièrement avec un ou plusieurs établissements d'enseignement artistique?</t>
  </si>
  <si>
    <t>Nombre d'heures d'enseignements et d'élèves par sous-discipline (hors formation musicale, orchestre, ensembles musicaux...)</t>
  </si>
  <si>
    <t>Créneaux d'ensembles instrumentaux et vocaux</t>
  </si>
  <si>
    <t>Nombre d'élèves concernés</t>
  </si>
  <si>
    <t>Nombre personnes concernées par an</t>
  </si>
  <si>
    <t>Lien de l'établissement avec des ensembles d'amateurs (groupes autonomes et semi-autonomes)</t>
  </si>
  <si>
    <t>Nom du Collège</t>
  </si>
  <si>
    <t>Commune</t>
  </si>
  <si>
    <t>Nombre d'élèves total en CHA</t>
  </si>
  <si>
    <t>Si oui, nombre de débutants intégrés en 2019-2020</t>
  </si>
  <si>
    <t>Les EEA (écoles de musique, danse, théâtre) implantés en isère peuvent bénéficier d'une subvention annuelle, qui est liée à leur projet pédagogique global.</t>
  </si>
  <si>
    <t>Cas particulier</t>
  </si>
  <si>
    <t>Les établissements de plus de 1 000 élèves seront soumis à une convention d'objectifs qui détermine des critères spécifiques de financement.</t>
  </si>
  <si>
    <t>Conditions pour bénéficier d'une subvention départementale</t>
  </si>
  <si>
    <t>● Seuil minimum d'élèves : 50</t>
  </si>
  <si>
    <t>● Implication d'une commune ou d'un regroupement dans le financement</t>
  </si>
  <si>
    <t>● Adopter un projet d'établissement, synthétique pour les moins de 200 élèves</t>
  </si>
  <si>
    <t>● Proposer :</t>
  </si>
  <si>
    <t>● Respecter la législation du travail et, pour les associations, la convention collective de l'animation</t>
  </si>
  <si>
    <t>● Disposer d'un directeur ou d'un coordinateur pédagogique identifié et qulifié (minimum 3 heures par semaine par tranche de 50 élèves)</t>
  </si>
  <si>
    <t>● Seuil minimum de 50% d'enseignants formés (DEM/DNOP/CEPI…minimum) ou présentation d'un plan de formation (ce dernier étant obligatoire pour les écoles de plus de 200 élèves)</t>
  </si>
  <si>
    <t>● Participer à la concertation départementale (rencontre annuelle des EEA avec le Vice-président à la culture et autres temps d'échanges ponctuels)</t>
  </si>
  <si>
    <t>Critères</t>
  </si>
  <si>
    <t>Les 7 critères reflètent les défis et axes stratégiques du schéma départemental. Ils feront varier à la hausse ou à la baisse les subventions annuelles. Il s'agit de proposer un système incitatif qui permette d'accompagner les établissements vers le changement, le cas échéant.
L'expertise pourra être modulée en fonction de la taille des écoles et de leur statut. Une attention sera portée au poids du financement du Département dans le budget global de l'EEA.</t>
  </si>
  <si>
    <t>1) Accessibilité financière de l'offre d'enseignement</t>
  </si>
  <si>
    <t>2) Diversité de l'offre et transversalité des projets entre disciplines</t>
  </si>
  <si>
    <t>3) Mise en œuvre de projets transversaux, ou en partenariat avec des structures du territoire, permettant aux élèves de faire de nouvelles expériences et participant à l'animation culturelle du territoire</t>
  </si>
  <si>
    <t>4) Lien avec des ensembles de pratiques en amateur : accueil, accompagement, projets communs, intégration dans les pratiques collectives du cursus, lors de stages ou semaines de découvertes</t>
  </si>
  <si>
    <t>Seront particulièrement valorisés les liens avec des troupes de théâtre, de cirque, des plasticiens…</t>
  </si>
  <si>
    <t>5) Existence (moins de 200 élèves) et exemplarité (plus de 200 élèves) d'actions d'éducation artistique et culturelle</t>
  </si>
  <si>
    <t>6) Intégration et participation active au sein d'un réseau territorial ayant formalisé ses objectifs par une charte</t>
  </si>
  <si>
    <t>7) Etablissement isolé (seul établissement sur son territoire intercommunal) et/ou situé en milieu montagnard ou rural</t>
  </si>
  <si>
    <t>PRODUITS</t>
  </si>
  <si>
    <t>Classes à horaires aménagées collège (Ne remplir les tableaux qu'en cas de demande de subvention)</t>
  </si>
  <si>
    <t>Musique - Danse</t>
  </si>
  <si>
    <t>Musique - Théâtre</t>
  </si>
  <si>
    <t>Musique - Danse - Théâtre</t>
  </si>
  <si>
    <t>Types de CHA</t>
  </si>
  <si>
    <t>Intégration de musiciens , comédiens ou danseurs débutants dans le cursus CHA</t>
  </si>
  <si>
    <t>○ un cursus conforme au Schéma national d'orientation pédagogiques, organisé par cycles avec évaluation (échanges de jurys) pour au moins la moitié des élèves, une partie des élèves pouvant être en cursus libre ou expérimental (adultes notamment)</t>
  </si>
  <si>
    <t>○ de la pratique collective dès le 1er cycle (pour la musique, pouvant être couplée avec la formation musicale sous réserve d'un véritable projet pédagogique élaboré en concertation avec l'équipe enseignante), incluse dans le montant des droits d'inscription annuelle</t>
  </si>
  <si>
    <t>○ des projets d'éducation artistique et culturelle à destination des élèves et d'un public qui n'est pas inscrit dans l'établissement (pour les écoles de plus de 200 élèves)</t>
  </si>
  <si>
    <t>○ Pluriannuel et à jour
○ Elaboré en concertation avec l'équipe pédagogique et des représentants des usagers
○ Proposant une réflexion et des axes de changement autour des pratiques, formats et parcours pédagogiques
répondant aux enjeux du nouveau schéma, lors de son renouvellement</t>
  </si>
  <si>
    <t>Concerts et spectacles à dimension exceptionnelle</t>
  </si>
  <si>
    <t>Type d'action</t>
  </si>
  <si>
    <t>Les subventions annuelles aux établissements d'enseignement artistique, nouveau Schéma départemental 2020-2026</t>
  </si>
  <si>
    <t>Les établissements actuellement subventionnés ne remplissant pas ces conditions minimales seront accompagnés par le département et devront les remplir au plus tard en 2021.
Les conditions ont été revues pour proposer une souplesse possible dans la mise en oeuvre des cursus et des enseignements. Les établissements sont invités à maintenir l'exigence et la qualité du contenu proposé et à impliquer les enseignants dans la réflexion sur les contenus pédagogiques.
Des conditions spécifiques ont été ajoutées pour répondre aux défis du schéma départemental : l'adoption d'un projet d'établissement et le développement des actions d'éducation artistique et culturelle, avec toutefois des attentes différentes selon la taille des écoles (plus ou moins 200 élèves).</t>
  </si>
  <si>
    <t>○ de la formation musicale (1er cycle pour toutes et 2ème cycle pour les écoles de plus de 200 élèves) incluse dans le montant des droits d'inscription annuelle. Cet enseignement peut être couplé avec la pratique collective pour la musique sous réserve d'un véritable projet pédagogique élaboré en concertation avec l'équipe enseignante</t>
  </si>
  <si>
    <t>En prenant notamment en compte le niveau de tarification, l'application du quotient familial, la recherche d'harmonisation dans la politique tarifaire sur le territoire, l'existence d'un système de bourse, de location d'instruments…</t>
  </si>
  <si>
    <t>Seront particulièrement valorisés les projets intégrant des ateliers ou résidences d'artistes professionnels, qu'ils soient musiciens, comédiens, plasticiens, circassiens…extérieurs à l'établissement, et les projets en partenariat avec des musées départementaux.</t>
  </si>
  <si>
    <t>Les classes à horaires aménagés en collège peuvent être financées par le Département à hauteur maximum de 60€ par élève inscrit, par le biais d'une subvention versée à l'établissement d'enseignement artistique partenaire. Conformément à la loi sur la gratuité de l'enseignement obligatoire en France, les classes à horaires aménagés ne peuvent être payantes.
Cette subvention sera modulée selon les critères suivants :
○ Intégration de musiciens, comédiens ou danseurs débutants dans le cursus
○ Existence de projets spécifiques pour les élèves impliquant des dépenses exceptionnelles pour l'établissement d'enseignement artistique
○ Rayonnement de la classe à horaires aménagées au bénéfice des autres élèves du collège</t>
  </si>
  <si>
    <t xml:space="preserve">Classes à horaires aménagés en collège </t>
  </si>
  <si>
    <r>
      <t>Nombre d'élèves en classe à horaires aménagés 2d degré Collège</t>
    </r>
    <r>
      <rPr>
        <sz val="11"/>
        <color rgb="FFFF0000"/>
        <rFont val="Calibri"/>
        <family val="2"/>
        <scheme val="minor"/>
      </rPr>
      <t xml:space="preserve"> (se reporter à l'onglet CHAM si demande de subvention)</t>
    </r>
  </si>
  <si>
    <r>
      <t xml:space="preserve">Projets ponctuels ou exceptionnels à destination des </t>
    </r>
    <r>
      <rPr>
        <b/>
        <u/>
        <sz val="15"/>
        <rFont val="Calibri"/>
        <family val="2"/>
        <scheme val="minor"/>
      </rPr>
      <t>élèves inscrits dans l'établissement</t>
    </r>
    <r>
      <rPr>
        <b/>
        <sz val="15"/>
        <rFont val="Calibri"/>
        <family val="2"/>
        <scheme val="minor"/>
      </rPr>
      <t xml:space="preserve"> (master-class, résidence d'artiste,conférence, concerts et spectacles d'élèves à dimension exceptionnelle…)
</t>
    </r>
    <r>
      <rPr>
        <b/>
        <u/>
        <sz val="15"/>
        <color rgb="FFFF0000"/>
        <rFont val="Calibri"/>
        <family val="2"/>
        <scheme val="minor"/>
      </rPr>
      <t>Hors</t>
    </r>
    <r>
      <rPr>
        <b/>
        <sz val="15"/>
        <color rgb="FFFF0000"/>
        <rFont val="Calibri"/>
        <family val="2"/>
        <scheme val="minor"/>
      </rPr>
      <t xml:space="preserve"> auditions, journées portes-ouvertes…</t>
    </r>
  </si>
  <si>
    <t>Ecole de musique intercommunale Manu Dibango - Entre Bièvre et Rhône</t>
  </si>
  <si>
    <t>Conservatoire à rayonnement intercommunal - Entre Bièvre et Rhône</t>
  </si>
  <si>
    <t xml:space="preserve">Association Musicale de L’Isle d’Abeau </t>
  </si>
  <si>
    <t>Collèges</t>
  </si>
  <si>
    <t>Aimé Césaire</t>
  </si>
  <si>
    <t>Alexandre Fleming</t>
  </si>
  <si>
    <t>André Malraux</t>
  </si>
  <si>
    <t>Anne Frank</t>
  </si>
  <si>
    <t>Arc en Ciers</t>
  </si>
  <si>
    <t>Barnave</t>
  </si>
  <si>
    <t>Belledonne</t>
  </si>
  <si>
    <t>Champollion</t>
  </si>
  <si>
    <t>Champoulant</t>
  </si>
  <si>
    <t>Charles Munch</t>
  </si>
  <si>
    <t>Vallon des Mottes</t>
  </si>
  <si>
    <t>Vercors</t>
  </si>
  <si>
    <t>Robert Desnos</t>
  </si>
  <si>
    <t>Robert Doisneau</t>
  </si>
  <si>
    <t>Rose Valland</t>
  </si>
  <si>
    <t>Salvador Allende</t>
  </si>
  <si>
    <t>Simone de Beauvoir</t>
  </si>
  <si>
    <t>Sonia Delaunay</t>
  </si>
  <si>
    <t>Stendhal</t>
  </si>
  <si>
    <t>Philippe Cousteau</t>
  </si>
  <si>
    <t>Pierre Dubois</t>
  </si>
  <si>
    <t>Plan Menu</t>
  </si>
  <si>
    <t>Louis Aragon</t>
  </si>
  <si>
    <t>Louis Lumière</t>
  </si>
  <si>
    <t>Louis Mauberret</t>
  </si>
  <si>
    <t>Lucie Aubrac</t>
  </si>
  <si>
    <t>Chartreuse</t>
  </si>
  <si>
    <t>Claude et Germain Grange</t>
  </si>
  <si>
    <t>Condorcet</t>
  </si>
  <si>
    <t>Edouard Vaillant</t>
  </si>
  <si>
    <t>Fantin Latour</t>
  </si>
  <si>
    <t>Fernand Bouvier</t>
  </si>
  <si>
    <t>Fernand Léger</t>
  </si>
  <si>
    <t>Flavius Vausenat</t>
  </si>
  <si>
    <t>François Auguste Ravier</t>
  </si>
  <si>
    <t>François Ponsard</t>
  </si>
  <si>
    <t>François Truffaut</t>
  </si>
  <si>
    <t>Frédéric Mistral</t>
  </si>
  <si>
    <t>Georges Brassens</t>
  </si>
  <si>
    <t>Georges Pompidou</t>
  </si>
  <si>
    <t>Gérard Philipe</t>
  </si>
  <si>
    <t>Henri Wallon</t>
  </si>
  <si>
    <t>Icare</t>
  </si>
  <si>
    <t>International Europole</t>
  </si>
  <si>
    <t>Jacques Brel</t>
  </si>
  <si>
    <t>Jacques Prévert</t>
  </si>
  <si>
    <t>Jean Ferrat</t>
  </si>
  <si>
    <t>Jean Prevost</t>
  </si>
  <si>
    <t>Jean Vilar</t>
  </si>
  <si>
    <t>La Moulinière</t>
  </si>
  <si>
    <t>La Pierre Aiguille</t>
  </si>
  <si>
    <t>Lamartine</t>
  </si>
  <si>
    <t>Le Calloud</t>
  </si>
  <si>
    <t>Jules Flandrin</t>
  </si>
  <si>
    <t>Jules Vallès</t>
  </si>
  <si>
    <t>Jules Verne</t>
  </si>
  <si>
    <t>La Garenne</t>
  </si>
  <si>
    <t>Joseph Chassignieux</t>
  </si>
  <si>
    <t>Jongkind</t>
  </si>
  <si>
    <t>Liers et Lemps</t>
  </si>
  <si>
    <t>Lionel Terray</t>
  </si>
  <si>
    <t>L'Isle</t>
  </si>
  <si>
    <t>Le Chamandier</t>
  </si>
  <si>
    <t>Le Clos Jouvin</t>
  </si>
  <si>
    <t>Le Grand Champ</t>
  </si>
  <si>
    <t>Le Grand Som</t>
  </si>
  <si>
    <t>Le Guillon</t>
  </si>
  <si>
    <t>Le Massegu</t>
  </si>
  <si>
    <t>Le Savouret</t>
  </si>
  <si>
    <t>Le Vergeron</t>
  </si>
  <si>
    <t>L'Edit</t>
  </si>
  <si>
    <t>Les Allinges</t>
  </si>
  <si>
    <t>Les Buclos</t>
  </si>
  <si>
    <t>Les Collines</t>
  </si>
  <si>
    <t>Les Dauphins</t>
  </si>
  <si>
    <t>Les Mattons</t>
  </si>
  <si>
    <t>Les Pierres Plantes</t>
  </si>
  <si>
    <t>Les Saules</t>
  </si>
  <si>
    <t>Les Six Vallées</t>
  </si>
  <si>
    <t>Marc Sangnier</t>
  </si>
  <si>
    <t>Marcel Bouvier</t>
  </si>
  <si>
    <t>Marcel Chêne</t>
  </si>
  <si>
    <t>Marcel Cuynat</t>
  </si>
  <si>
    <t>Marcel Mariotte</t>
  </si>
  <si>
    <t>Martin Luther King</t>
  </si>
  <si>
    <t>Nelson Mandela</t>
  </si>
  <si>
    <t>Olympe de Gouges</t>
  </si>
  <si>
    <t>Olympique</t>
  </si>
  <si>
    <t>Pablo Picasso</t>
  </si>
  <si>
    <t>Péranche</t>
  </si>
  <si>
    <t>Pré Bénit</t>
  </si>
  <si>
    <t>Raymond Guelen</t>
  </si>
  <si>
    <t>René Cassin</t>
  </si>
  <si>
    <t>TOTAL hors valorisations</t>
  </si>
  <si>
    <t>TOTAL avec valorisations</t>
  </si>
  <si>
    <r>
      <t>Le Département de l'Isère s'engage dans une</t>
    </r>
    <r>
      <rPr>
        <b/>
        <sz val="11"/>
        <color indexed="8"/>
        <rFont val="Calibri"/>
        <family val="2"/>
        <scheme val="minor"/>
      </rPr>
      <t xml:space="preserve"> structuration de sa démarche d'observation des enseignements artistiques, de l'éducation culturelle et des pratiques en amateur</t>
    </r>
    <r>
      <rPr>
        <sz val="11"/>
        <color indexed="8"/>
        <rFont val="Calibri"/>
        <family val="2"/>
        <scheme val="minor"/>
      </rPr>
      <t xml:space="preserve">. Dans le cadre de sa compétence obligatoire, il lui faut disposer de données chiffrées fiables et récoltées régulièrement. Ces données une fois traitées permettront de disposer d’outils d’aide à la décision pour mieux </t>
    </r>
    <r>
      <rPr>
        <b/>
        <sz val="11"/>
        <color indexed="8"/>
        <rFont val="Calibri"/>
        <family val="2"/>
        <scheme val="minor"/>
      </rPr>
      <t>répondre aux besoins des acteurs et des usager</t>
    </r>
    <r>
      <rPr>
        <b/>
        <sz val="11"/>
        <rFont val="Calibri"/>
        <family val="2"/>
        <scheme val="minor"/>
      </rPr>
      <t>s</t>
    </r>
    <r>
      <rPr>
        <sz val="11"/>
        <rFont val="Calibri"/>
        <family val="2"/>
        <scheme val="minor"/>
      </rPr>
      <t xml:space="preserve">. Certaines données sont également utilisées pour </t>
    </r>
    <r>
      <rPr>
        <b/>
        <sz val="11"/>
        <rFont val="Calibri"/>
        <family val="2"/>
        <scheme val="minor"/>
      </rPr>
      <t>expertiser les demandes de subvention.</t>
    </r>
    <r>
      <rPr>
        <b/>
        <sz val="11"/>
        <color rgb="FFFF0000"/>
        <rFont val="Calibri"/>
        <family val="2"/>
        <scheme val="minor"/>
      </rPr>
      <t xml:space="preserve"> </t>
    </r>
    <r>
      <rPr>
        <sz val="11"/>
        <color indexed="8"/>
        <rFont val="Calibri"/>
        <family val="2"/>
        <scheme val="minor"/>
      </rPr>
      <t xml:space="preserve">Cette </t>
    </r>
    <r>
      <rPr>
        <b/>
        <sz val="11"/>
        <color indexed="8"/>
        <rFont val="Calibri"/>
        <family val="2"/>
        <scheme val="minor"/>
      </rPr>
      <t>démarche a été élaborée en concertation avec les partenaires du schéma départemental dans le cadre de son comité technique</t>
    </r>
    <r>
      <rPr>
        <sz val="11"/>
        <color indexed="8"/>
        <rFont val="Calibri"/>
        <family val="2"/>
        <scheme val="minor"/>
      </rPr>
      <t xml:space="preserve"> (Creeai, Medi'art/Musidauphins, FSMD/CMF Isère, et Foliephonies). Une synthèse est téléchargeable annuellement sur le site </t>
    </r>
    <r>
      <rPr>
        <u/>
        <sz val="11"/>
        <color indexed="8"/>
        <rFont val="Calibri"/>
        <family val="2"/>
        <scheme val="minor"/>
      </rPr>
      <t>https://culture.isere.fr/page/schema-departementa</t>
    </r>
    <r>
      <rPr>
        <sz val="11"/>
        <color indexed="8"/>
        <rFont val="Calibri"/>
        <family val="2"/>
        <scheme val="minor"/>
      </rPr>
      <t>l.</t>
    </r>
    <r>
      <rPr>
        <b/>
        <sz val="11"/>
        <color indexed="8"/>
        <rFont val="Calibri"/>
        <family val="2"/>
        <scheme val="minor"/>
      </rPr>
      <t xml:space="preserve"> Merci pour votre collaboration. 
</t>
    </r>
  </si>
  <si>
    <t>Et notamment un volume horaire d'actions d'éducation artistique et culturelle partculièrement élevé par rapport au nombre d'habitants du territoire couvert, des projets s'articulant autour des 3 piliers, s'adressant en particulier aux publics prioritaires pour le Département : collège, social, socio-médical, socio-culturel.</t>
  </si>
  <si>
    <t>Existence d'une convention avec un ou plusieurs  établissement(s) du bassin de vie pour proposer un accès facilité à la danse, au théâtre … et / ou à des pratiques collectives (précisez le nom des établissements dans la case commentaire)</t>
  </si>
  <si>
    <r>
      <t>Nom de l'enseignant</t>
    </r>
    <r>
      <rPr>
        <b/>
        <sz val="11"/>
        <color rgb="FFFF0000"/>
        <rFont val="Calibri"/>
        <family val="2"/>
      </rPr>
      <t xml:space="preserve"> (données traitées de manière anonyme) </t>
    </r>
  </si>
  <si>
    <t>Détailler nom(s) du ou des équipements culturels partenaires</t>
  </si>
  <si>
    <r>
      <t xml:space="preserve">Valorisations (postes financés directement par la commune, bénévoles: </t>
    </r>
    <r>
      <rPr>
        <b/>
        <sz val="11"/>
        <color rgb="FFFF0000"/>
        <rFont val="Calibri"/>
        <family val="2"/>
        <scheme val="minor"/>
      </rPr>
      <t>détailler</t>
    </r>
    <r>
      <rPr>
        <b/>
        <sz val="11"/>
        <color indexed="8"/>
        <rFont val="Calibri"/>
        <family val="2"/>
        <scheme val="minor"/>
      </rPr>
      <t>)</t>
    </r>
  </si>
  <si>
    <t xml:space="preserve">Pour les associations, disponible en banque (comptes, livrets…) </t>
  </si>
  <si>
    <t>En prenant notamment en compte l'enseignement organisé en cycles dans une autre discipline que la musique (danse, théâtre, arts plastiques, audiovisuel, cirque…) et la dynamique de projets entre disciplines.
Sous réserve de conventions entre établissements fixant les modalités pédagogiques et tarifaires, l'enseignement de ces disciplines "rares" dans un établissement du même bassin de vie pourra être valorisé et pris en compte dans l'expertise.</t>
  </si>
  <si>
    <t>Discipline rare oui/non</t>
  </si>
  <si>
    <t>Type d'ensemble</t>
  </si>
  <si>
    <r>
      <t xml:space="preserve">Questionnaire Subvention 2021 </t>
    </r>
    <r>
      <rPr>
        <b/>
        <sz val="12"/>
        <color indexed="10"/>
        <rFont val="Calibri"/>
        <family val="2"/>
        <scheme val="minor"/>
      </rPr>
      <t xml:space="preserve">A REMPLIR OBLIGATOIREMENT </t>
    </r>
    <r>
      <rPr>
        <b/>
        <sz val="12"/>
        <rFont val="Calibri"/>
        <family val="2"/>
        <scheme val="minor"/>
      </rPr>
      <t xml:space="preserve">Établissements </t>
    </r>
    <r>
      <rPr>
        <b/>
        <sz val="12"/>
        <color indexed="8"/>
        <rFont val="Calibri"/>
        <family val="2"/>
        <scheme val="minor"/>
      </rPr>
      <t>d'enseignement artistique de l'Isère</t>
    </r>
  </si>
  <si>
    <t>ANNEE SCOLAIRE DE REFERENCE : 2020/2021</t>
  </si>
  <si>
    <r>
      <t>INFORMATIONS SUR LES CHA (</t>
    </r>
    <r>
      <rPr>
        <b/>
        <u/>
        <sz val="15"/>
        <rFont val="Calibri"/>
        <family val="2"/>
        <scheme val="minor"/>
      </rPr>
      <t>2020-2021</t>
    </r>
    <r>
      <rPr>
        <b/>
        <sz val="15"/>
        <rFont val="Calibri"/>
        <family val="2"/>
        <scheme val="minor"/>
      </rPr>
      <t>)</t>
    </r>
  </si>
  <si>
    <r>
      <t>PROJETS DEDIES AUX CHA (</t>
    </r>
    <r>
      <rPr>
        <b/>
        <u/>
        <sz val="15"/>
        <rFont val="Calibri"/>
        <family val="2"/>
        <scheme val="minor"/>
      </rPr>
      <t>2020-2021</t>
    </r>
    <r>
      <rPr>
        <b/>
        <sz val="15"/>
        <rFont val="Calibri"/>
        <family val="2"/>
        <scheme val="minor"/>
      </rPr>
      <t>)</t>
    </r>
  </si>
  <si>
    <t>2019-2020
(réalisé)</t>
  </si>
  <si>
    <t>2020-2021</t>
  </si>
  <si>
    <t>2020
(réalisé)</t>
  </si>
  <si>
    <t>Représentations publiques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</si>
</sst>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40C];[Red]\-#,##0.00\ [$€-40C]"/>
    <numFmt numFmtId="165" formatCode="#,##0\ &quot;€&quot;"/>
    <numFmt numFmtId="166" formatCode="dd/mm/yy;@"/>
  </numFmts>
  <fonts count="42" x14ac:knownFonts="1">
    <font>
      <sz val="11"/>
      <color indexed="8"/>
      <name val="Arial"/>
      <family val="2"/>
    </font>
    <font>
      <b/>
      <i/>
      <sz val="16"/>
      <color indexed="8"/>
      <name val="Arial"/>
      <family val="2"/>
    </font>
    <font>
      <b/>
      <i/>
      <u/>
      <sz val="11"/>
      <color indexed="8"/>
      <name val="Arial"/>
      <family val="2"/>
    </font>
    <font>
      <b/>
      <sz val="11"/>
      <color indexed="8"/>
      <name val="Calibri"/>
      <family val="2"/>
    </font>
    <font>
      <sz val="11"/>
      <color indexed="8"/>
      <name val="Calibri"/>
      <family val="2"/>
    </font>
    <font>
      <sz val="11"/>
      <name val="Calibri"/>
      <family val="2"/>
    </font>
    <font>
      <b/>
      <sz val="11"/>
      <name val="Calibri"/>
      <family val="2"/>
    </font>
    <font>
      <u/>
      <sz val="11"/>
      <color indexed="12"/>
      <name val="Arial"/>
      <family val="2"/>
    </font>
    <font>
      <sz val="11"/>
      <color indexed="8"/>
      <name val="Arial"/>
      <family val="2"/>
    </font>
    <font>
      <u/>
      <sz val="11"/>
      <name val="Calibri"/>
      <family val="2"/>
    </font>
    <font>
      <b/>
      <sz val="12"/>
      <color indexed="8"/>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b/>
      <sz val="11"/>
      <color rgb="FFFF0000"/>
      <name val="Calibri"/>
      <family val="2"/>
      <scheme val="minor"/>
    </font>
    <font>
      <b/>
      <sz val="11"/>
      <name val="Calibri"/>
      <family val="2"/>
      <scheme val="minor"/>
    </font>
    <font>
      <b/>
      <sz val="15"/>
      <name val="Calibri"/>
      <family val="2"/>
    </font>
    <font>
      <b/>
      <u/>
      <sz val="15"/>
      <name val="Calibri"/>
      <family val="2"/>
    </font>
    <font>
      <b/>
      <sz val="15"/>
      <name val="Calibri"/>
      <family val="2"/>
      <scheme val="minor"/>
    </font>
    <font>
      <b/>
      <u/>
      <sz val="15"/>
      <name val="Calibri"/>
      <family val="2"/>
      <scheme val="minor"/>
    </font>
    <font>
      <sz val="11"/>
      <name val="Arial"/>
      <family val="2"/>
    </font>
    <font>
      <b/>
      <sz val="15"/>
      <color indexed="8"/>
      <name val="Calibri"/>
      <family val="2"/>
      <scheme val="minor"/>
    </font>
    <font>
      <b/>
      <sz val="12"/>
      <name val="Calibri"/>
      <family val="2"/>
      <scheme val="minor"/>
    </font>
    <font>
      <b/>
      <sz val="14"/>
      <name val="Calibri"/>
      <family val="2"/>
      <scheme val="minor"/>
    </font>
    <font>
      <b/>
      <sz val="15"/>
      <name val="Arial"/>
      <family val="2"/>
    </font>
    <font>
      <b/>
      <sz val="12"/>
      <color indexed="10"/>
      <name val="Calibri"/>
      <family val="2"/>
      <scheme val="minor"/>
    </font>
    <font>
      <sz val="11"/>
      <name val="Calibri"/>
      <family val="2"/>
      <scheme val="minor"/>
    </font>
    <font>
      <b/>
      <i/>
      <sz val="11"/>
      <color indexed="8"/>
      <name val="Calibri"/>
      <family val="2"/>
      <scheme val="minor"/>
    </font>
    <font>
      <sz val="12"/>
      <color indexed="8"/>
      <name val="Calibri"/>
      <family val="2"/>
      <scheme val="minor"/>
    </font>
    <font>
      <sz val="11"/>
      <color indexed="10"/>
      <name val="Calibri"/>
      <family val="2"/>
      <scheme val="minor"/>
    </font>
    <font>
      <sz val="11"/>
      <color indexed="53"/>
      <name val="Calibri"/>
      <family val="2"/>
      <scheme val="minor"/>
    </font>
    <font>
      <sz val="12"/>
      <name val="Calibri"/>
      <family val="2"/>
      <scheme val="minor"/>
    </font>
    <font>
      <sz val="11"/>
      <color theme="1"/>
      <name val="Arial"/>
      <family val="2"/>
    </font>
    <font>
      <sz val="11"/>
      <color theme="1"/>
      <name val="Calibri"/>
      <family val="2"/>
    </font>
    <font>
      <i/>
      <sz val="12"/>
      <color indexed="8"/>
      <name val="Calibri"/>
      <family val="2"/>
      <scheme val="minor"/>
    </font>
    <font>
      <b/>
      <u/>
      <sz val="15"/>
      <color rgb="FFFF0000"/>
      <name val="Calibri"/>
      <family val="2"/>
      <scheme val="minor"/>
    </font>
    <font>
      <b/>
      <sz val="15"/>
      <color rgb="FFFF0000"/>
      <name val="Calibri"/>
      <family val="2"/>
      <scheme val="minor"/>
    </font>
    <font>
      <b/>
      <u/>
      <sz val="15"/>
      <color rgb="FFFF0000"/>
      <name val="Calibri"/>
      <family val="2"/>
    </font>
    <font>
      <b/>
      <sz val="15"/>
      <color rgb="FFFF0000"/>
      <name val="Calibri"/>
      <family val="2"/>
    </font>
    <font>
      <u/>
      <sz val="11"/>
      <color indexed="8"/>
      <name val="Calibri"/>
      <family val="2"/>
      <scheme val="minor"/>
    </font>
    <font>
      <sz val="11"/>
      <color rgb="FFFF0000"/>
      <name val="Calibri"/>
      <family val="2"/>
      <scheme val="minor"/>
    </font>
    <font>
      <b/>
      <sz val="11"/>
      <color rgb="FFFF0000"/>
      <name val="Calibri"/>
      <family val="2"/>
    </font>
  </fonts>
  <fills count="24">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27"/>
        <bgColor indexed="41"/>
      </patternFill>
    </fill>
    <fill>
      <patternFill patternType="solid">
        <fgColor indexed="43"/>
        <bgColor indexed="26"/>
      </patternFill>
    </fill>
    <fill>
      <patternFill patternType="solid">
        <fgColor theme="0"/>
        <bgColor indexed="26"/>
      </patternFill>
    </fill>
    <fill>
      <patternFill patternType="solid">
        <fgColor theme="0"/>
        <bgColor indexed="64"/>
      </patternFill>
    </fill>
    <fill>
      <patternFill patternType="solid">
        <fgColor theme="0"/>
        <bgColor indexed="31"/>
      </patternFill>
    </fill>
    <fill>
      <patternFill patternType="solid">
        <fgColor theme="0"/>
        <bgColor indexed="23"/>
      </patternFill>
    </fill>
    <fill>
      <patternFill patternType="solid">
        <fgColor theme="0"/>
        <bgColor indexed="50"/>
      </patternFill>
    </fill>
    <fill>
      <patternFill patternType="solid">
        <fgColor theme="0"/>
        <bgColor indexed="3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79998168889431442"/>
        <bgColor indexed="27"/>
      </patternFill>
    </fill>
    <fill>
      <patternFill patternType="solid">
        <fgColor theme="5" tint="0.39997558519241921"/>
        <bgColor indexed="26"/>
      </patternFill>
    </fill>
    <fill>
      <patternFill patternType="solid">
        <fgColor theme="5" tint="0.39997558519241921"/>
        <bgColor indexed="22"/>
      </patternFill>
    </fill>
    <fill>
      <patternFill patternType="solid">
        <fgColor theme="5" tint="0.79998168889431442"/>
        <bgColor indexed="41"/>
      </patternFill>
    </fill>
    <fill>
      <patternFill patternType="solid">
        <fgColor theme="0" tint="-4.9989318521683403E-2"/>
        <bgColor indexed="64"/>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8"/>
      </left>
      <right style="medium">
        <color indexed="64"/>
      </right>
      <top style="medium">
        <color indexed="64"/>
      </top>
      <bottom style="hair">
        <color indexed="8"/>
      </bottom>
      <diagonal/>
    </border>
    <border>
      <left style="hair">
        <color indexed="8"/>
      </left>
      <right style="medium">
        <color indexed="64"/>
      </right>
      <top style="hair">
        <color indexed="8"/>
      </top>
      <bottom style="hair">
        <color indexed="8"/>
      </bottom>
      <diagonal/>
    </border>
    <border>
      <left style="hair">
        <color indexed="8"/>
      </left>
      <right style="medium">
        <color indexed="64"/>
      </right>
      <top style="hair">
        <color indexed="8"/>
      </top>
      <bottom style="medium">
        <color indexed="64"/>
      </bottom>
      <diagonal/>
    </border>
    <border>
      <left/>
      <right/>
      <top/>
      <bottom style="medium">
        <color indexed="64"/>
      </bottom>
      <diagonal/>
    </border>
    <border>
      <left style="hair">
        <color indexed="8"/>
      </left>
      <right style="medium">
        <color indexed="64"/>
      </right>
      <top style="medium">
        <color indexed="64"/>
      </top>
      <bottom/>
      <diagonal/>
    </border>
    <border>
      <left style="hair">
        <color indexed="8"/>
      </left>
      <right style="medium">
        <color indexed="64"/>
      </right>
      <top/>
      <bottom/>
      <diagonal/>
    </border>
    <border>
      <left style="medium">
        <color indexed="64"/>
      </left>
      <right/>
      <top style="thin">
        <color indexed="64"/>
      </top>
      <bottom/>
      <diagonal/>
    </border>
    <border>
      <left style="hair">
        <color indexed="8"/>
      </left>
      <right style="medium">
        <color indexed="64"/>
      </right>
      <top style="thin">
        <color indexed="64"/>
      </top>
      <bottom style="hair">
        <color indexed="8"/>
      </bottom>
      <diagonal/>
    </border>
    <border>
      <left style="hair">
        <color indexed="8"/>
      </left>
      <right style="medium">
        <color indexed="64"/>
      </right>
      <top style="hair">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right style="thin">
        <color indexed="8"/>
      </right>
      <top style="medium">
        <color indexed="64"/>
      </top>
      <bottom style="medium">
        <color indexed="64"/>
      </bottom>
      <diagonal/>
    </border>
  </borders>
  <cellStyleXfs count="9">
    <xf numFmtId="0" fontId="0" fillId="0" borderId="0"/>
    <xf numFmtId="0" fontId="8" fillId="0" borderId="0"/>
    <xf numFmtId="0" fontId="1" fillId="0" borderId="0">
      <alignment horizontal="center"/>
    </xf>
    <xf numFmtId="0" fontId="1" fillId="0" borderId="0">
      <alignment horizontal="center" textRotation="90"/>
    </xf>
    <xf numFmtId="0" fontId="7" fillId="0" borderId="0" applyNumberFormat="0" applyFill="0" applyBorder="0" applyAlignment="0" applyProtection="0"/>
    <xf numFmtId="0" fontId="8" fillId="0" borderId="0"/>
    <xf numFmtId="0" fontId="2" fillId="0" borderId="0"/>
    <xf numFmtId="164" fontId="2" fillId="0" borderId="0"/>
    <xf numFmtId="0" fontId="32" fillId="0" borderId="0"/>
  </cellStyleXfs>
  <cellXfs count="276">
    <xf numFmtId="0" fontId="0" fillId="0" borderId="0" xfId="0"/>
    <xf numFmtId="0" fontId="4" fillId="0" borderId="0" xfId="0" applyFont="1"/>
    <xf numFmtId="49" fontId="5" fillId="4" borderId="2" xfId="1" applyNumberFormat="1" applyFont="1" applyFill="1" applyBorder="1" applyAlignment="1">
      <alignment horizontal="center" vertical="top" wrapText="1"/>
    </xf>
    <xf numFmtId="0" fontId="0" fillId="3" borderId="0" xfId="0" applyFill="1"/>
    <xf numFmtId="0" fontId="0" fillId="5" borderId="0" xfId="0" applyFill="1"/>
    <xf numFmtId="0" fontId="0" fillId="3" borderId="0" xfId="0" applyFont="1" applyFill="1"/>
    <xf numFmtId="0" fontId="0" fillId="5" borderId="0" xfId="0" applyFont="1" applyFill="1"/>
    <xf numFmtId="2" fontId="5" fillId="4" borderId="2" xfId="1" applyNumberFormat="1" applyFont="1" applyFill="1" applyBorder="1" applyAlignment="1">
      <alignment horizontal="center" vertical="top" wrapText="1"/>
    </xf>
    <xf numFmtId="0" fontId="6" fillId="4" borderId="2" xfId="5" applyFont="1" applyFill="1" applyBorder="1" applyAlignment="1">
      <alignment horizontal="center" vertical="top" wrapText="1"/>
    </xf>
    <xf numFmtId="0" fontId="5" fillId="4" borderId="2" xfId="5" applyFont="1" applyFill="1" applyBorder="1" applyAlignment="1">
      <alignment horizontal="center" vertical="top" wrapText="1"/>
    </xf>
    <xf numFmtId="49" fontId="5" fillId="4" borderId="2" xfId="5" applyNumberFormat="1" applyFont="1" applyFill="1" applyBorder="1" applyAlignment="1">
      <alignment horizontal="center" vertical="top" wrapText="1"/>
    </xf>
    <xf numFmtId="49" fontId="5" fillId="6" borderId="5" xfId="1" applyNumberFormat="1" applyFont="1" applyFill="1" applyBorder="1" applyAlignment="1">
      <alignment horizontal="left" vertical="top" wrapText="1"/>
    </xf>
    <xf numFmtId="0" fontId="5" fillId="6" borderId="5" xfId="1" applyNumberFormat="1" applyFont="1" applyFill="1" applyBorder="1" applyAlignment="1">
      <alignment horizontal="left" vertical="top" wrapText="1"/>
    </xf>
    <xf numFmtId="0" fontId="5" fillId="6" borderId="5" xfId="0" applyNumberFormat="1" applyFont="1" applyFill="1" applyBorder="1" applyAlignment="1" applyProtection="1">
      <alignment horizontal="left" vertical="top" wrapText="1"/>
    </xf>
    <xf numFmtId="0" fontId="5" fillId="6" borderId="5" xfId="0" applyFont="1" applyFill="1" applyBorder="1" applyAlignment="1">
      <alignment vertical="center" wrapText="1"/>
    </xf>
    <xf numFmtId="0" fontId="5" fillId="7" borderId="5" xfId="5" applyFont="1" applyFill="1" applyBorder="1" applyAlignment="1">
      <alignment horizontal="left" vertical="top" wrapText="1"/>
    </xf>
    <xf numFmtId="0" fontId="5" fillId="10" borderId="5" xfId="5" applyFont="1" applyFill="1" applyBorder="1" applyAlignment="1">
      <alignment horizontal="left" vertical="top" wrapText="1"/>
    </xf>
    <xf numFmtId="0" fontId="5" fillId="6" borderId="5" xfId="5" applyFont="1" applyFill="1" applyBorder="1" applyAlignment="1">
      <alignment horizontal="left" vertical="top" wrapText="1"/>
    </xf>
    <xf numFmtId="0" fontId="5" fillId="6" borderId="5" xfId="0" applyFont="1" applyFill="1" applyBorder="1" applyAlignment="1">
      <alignment vertical="top" wrapText="1"/>
    </xf>
    <xf numFmtId="0" fontId="5" fillId="6" borderId="5" xfId="0" applyFont="1" applyFill="1" applyBorder="1" applyAlignment="1">
      <alignment horizontal="left" vertical="top" wrapText="1"/>
    </xf>
    <xf numFmtId="49" fontId="5" fillId="11" borderId="5" xfId="1" applyNumberFormat="1" applyFont="1" applyFill="1" applyBorder="1" applyAlignment="1">
      <alignment horizontal="left" vertical="top" wrapText="1"/>
    </xf>
    <xf numFmtId="0" fontId="5" fillId="9" borderId="5" xfId="5" applyFont="1" applyFill="1" applyBorder="1" applyAlignment="1">
      <alignment horizontal="left" vertical="top" wrapText="1"/>
    </xf>
    <xf numFmtId="0" fontId="5" fillId="8" borderId="5" xfId="5" applyFont="1" applyFill="1" applyBorder="1" applyAlignment="1">
      <alignment horizontal="left" vertical="top" wrapText="1"/>
    </xf>
    <xf numFmtId="0" fontId="5" fillId="6" borderId="5" xfId="4" applyNumberFormat="1" applyFont="1" applyFill="1" applyBorder="1" applyAlignment="1" applyProtection="1">
      <alignment vertical="center" wrapText="1"/>
    </xf>
    <xf numFmtId="0" fontId="5" fillId="7" borderId="5" xfId="0" applyFont="1" applyFill="1" applyBorder="1" applyAlignment="1">
      <alignment wrapText="1"/>
    </xf>
    <xf numFmtId="0" fontId="9" fillId="6" borderId="5" xfId="4" applyNumberFormat="1" applyFont="1" applyFill="1" applyBorder="1" applyAlignment="1" applyProtection="1">
      <alignment vertical="center" wrapText="1"/>
    </xf>
    <xf numFmtId="0" fontId="9" fillId="6" borderId="5" xfId="4" applyNumberFormat="1" applyFont="1" applyFill="1" applyBorder="1" applyAlignment="1" applyProtection="1">
      <alignment vertical="top" wrapText="1"/>
    </xf>
    <xf numFmtId="1" fontId="5" fillId="7" borderId="5" xfId="0" applyNumberFormat="1" applyFont="1" applyFill="1" applyBorder="1" applyAlignment="1">
      <alignment wrapText="1"/>
    </xf>
    <xf numFmtId="0" fontId="5" fillId="7" borderId="5" xfId="0" applyFont="1" applyFill="1" applyBorder="1" applyAlignment="1">
      <alignment horizontal="center" vertical="center" wrapText="1" shrinkToFit="1"/>
    </xf>
    <xf numFmtId="0" fontId="9" fillId="7" borderId="5" xfId="4" applyNumberFormat="1" applyFont="1" applyFill="1" applyBorder="1" applyAlignment="1" applyProtection="1">
      <alignment vertical="center" wrapText="1"/>
    </xf>
    <xf numFmtId="0" fontId="5" fillId="7" borderId="5" xfId="0" applyFont="1" applyFill="1" applyBorder="1" applyAlignment="1">
      <alignment horizontal="left" wrapText="1"/>
    </xf>
    <xf numFmtId="49" fontId="5" fillId="7" borderId="5" xfId="0" applyNumberFormat="1" applyFont="1" applyFill="1" applyBorder="1" applyAlignment="1">
      <alignment wrapText="1"/>
    </xf>
    <xf numFmtId="0" fontId="9" fillId="7" borderId="5" xfId="4" applyNumberFormat="1" applyFont="1" applyFill="1" applyBorder="1" applyAlignment="1" applyProtection="1">
      <alignment wrapText="1"/>
    </xf>
    <xf numFmtId="1" fontId="5" fillId="6" borderId="5" xfId="0" applyNumberFormat="1" applyFont="1" applyFill="1" applyBorder="1" applyAlignment="1">
      <alignment wrapText="1"/>
    </xf>
    <xf numFmtId="49" fontId="5" fillId="6" borderId="5" xfId="0" applyNumberFormat="1" applyFont="1" applyFill="1" applyBorder="1" applyAlignment="1">
      <alignment wrapText="1"/>
    </xf>
    <xf numFmtId="0" fontId="5" fillId="6" borderId="5" xfId="0" applyFont="1" applyFill="1" applyBorder="1" applyAlignment="1">
      <alignment wrapText="1"/>
    </xf>
    <xf numFmtId="0" fontId="9" fillId="6" borderId="5" xfId="4" applyNumberFormat="1" applyFont="1" applyFill="1" applyBorder="1" applyAlignment="1" applyProtection="1">
      <alignment wrapText="1"/>
    </xf>
    <xf numFmtId="0" fontId="0" fillId="0" borderId="0" xfId="0" applyProtection="1"/>
    <xf numFmtId="0" fontId="0" fillId="0" borderId="5" xfId="0" applyBorder="1" applyProtection="1"/>
    <xf numFmtId="0" fontId="0" fillId="0" borderId="0" xfId="0" applyBorder="1" applyProtection="1"/>
    <xf numFmtId="0" fontId="11" fillId="0" borderId="0" xfId="0" applyFont="1"/>
    <xf numFmtId="165" fontId="11" fillId="0" borderId="5" xfId="0" applyNumberFormat="1" applyFont="1" applyBorder="1" applyAlignment="1">
      <alignment horizontal="center" vertical="center"/>
    </xf>
    <xf numFmtId="0" fontId="11" fillId="0" borderId="0" xfId="0" applyFont="1" applyBorder="1"/>
    <xf numFmtId="0" fontId="0" fillId="0" borderId="0" xfId="0" applyAlignment="1" applyProtection="1">
      <alignment vertical="center"/>
    </xf>
    <xf numFmtId="0" fontId="0" fillId="0" borderId="0" xfId="0" applyAlignment="1" applyProtection="1">
      <alignment wrapText="1"/>
    </xf>
    <xf numFmtId="0" fontId="0" fillId="0" borderId="5" xfId="0" applyBorder="1" applyAlignment="1" applyProtection="1">
      <alignment horizontal="center" vertical="center"/>
    </xf>
    <xf numFmtId="0" fontId="11" fillId="0" borderId="5" xfId="0" applyFont="1" applyBorder="1"/>
    <xf numFmtId="0" fontId="3" fillId="0" borderId="4" xfId="0" applyFont="1" applyBorder="1" applyAlignment="1" applyProtection="1">
      <alignment horizontal="center" vertical="center" wrapText="1"/>
    </xf>
    <xf numFmtId="0" fontId="0" fillId="0" borderId="0" xfId="0" applyAlignment="1" applyProtection="1">
      <alignment horizontal="center" vertical="center"/>
    </xf>
    <xf numFmtId="0" fontId="0" fillId="0" borderId="10" xfId="0" applyBorder="1" applyProtection="1"/>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0" fillId="0" borderId="10" xfId="0" applyBorder="1" applyAlignment="1" applyProtection="1">
      <alignment horizontal="center" vertical="center"/>
    </xf>
    <xf numFmtId="0" fontId="11" fillId="0" borderId="0" xfId="0" applyFont="1" applyProtection="1"/>
    <xf numFmtId="0" fontId="15" fillId="0" borderId="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1" fillId="0" borderId="10" xfId="0" applyFont="1" applyBorder="1" applyProtection="1"/>
    <xf numFmtId="0" fontId="11" fillId="0" borderId="10" xfId="0" applyFont="1" applyBorder="1" applyAlignment="1" applyProtection="1">
      <alignment horizontal="center" vertical="center"/>
    </xf>
    <xf numFmtId="0" fontId="11" fillId="0" borderId="5" xfId="0" applyFont="1" applyBorder="1" applyProtection="1"/>
    <xf numFmtId="0" fontId="11"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0" xfId="0" applyFont="1" applyAlignment="1" applyProtection="1">
      <alignment horizontal="center" vertical="center"/>
    </xf>
    <xf numFmtId="0" fontId="11" fillId="0" borderId="10" xfId="0" applyFont="1" applyBorder="1"/>
    <xf numFmtId="0" fontId="15" fillId="0" borderId="14"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1" fillId="0" borderId="0" xfId="0" applyFont="1" applyAlignment="1" applyProtection="1">
      <alignment horizontal="center" vertical="center"/>
    </xf>
    <xf numFmtId="0" fontId="0" fillId="0" borderId="17" xfId="0" applyBorder="1" applyAlignment="1" applyProtection="1">
      <alignment vertical="center"/>
    </xf>
    <xf numFmtId="0" fontId="0" fillId="0" borderId="17" xfId="0" applyBorder="1" applyAlignment="1" applyProtection="1">
      <alignment vertical="center" wrapText="1"/>
    </xf>
    <xf numFmtId="0" fontId="0" fillId="0" borderId="1" xfId="0" applyBorder="1" applyAlignment="1" applyProtection="1">
      <alignment vertical="center"/>
    </xf>
    <xf numFmtId="0" fontId="0" fillId="0" borderId="1" xfId="0" applyBorder="1" applyAlignment="1" applyProtection="1">
      <alignment vertical="center" wrapText="1"/>
    </xf>
    <xf numFmtId="0" fontId="0" fillId="0" borderId="3" xfId="0" applyBorder="1" applyAlignment="1" applyProtection="1">
      <alignment vertical="center"/>
    </xf>
    <xf numFmtId="0" fontId="3" fillId="0" borderId="13" xfId="0" applyFont="1" applyBorder="1" applyAlignment="1" applyProtection="1">
      <alignment horizontal="center" vertical="center" wrapText="1"/>
    </xf>
    <xf numFmtId="0" fontId="0" fillId="0" borderId="17" xfId="0" applyBorder="1" applyAlignment="1" applyProtection="1">
      <alignment horizontal="center" vertical="center"/>
    </xf>
    <xf numFmtId="0" fontId="0" fillId="0" borderId="1" xfId="0" applyBorder="1" applyAlignment="1" applyProtection="1">
      <alignment horizontal="center" vertical="center"/>
    </xf>
    <xf numFmtId="0" fontId="12" fillId="0" borderId="1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0" fillId="0" borderId="0" xfId="0" applyFont="1" applyAlignment="1" applyProtection="1">
      <alignment horizontal="left"/>
    </xf>
    <xf numFmtId="0" fontId="11" fillId="2" borderId="0" xfId="0" applyFont="1" applyFill="1" applyProtection="1"/>
    <xf numFmtId="0" fontId="11" fillId="0" borderId="0" xfId="0" applyFont="1" applyAlignment="1" applyProtection="1">
      <alignment wrapText="1"/>
    </xf>
    <xf numFmtId="0" fontId="28" fillId="2" borderId="0" xfId="0" applyFont="1" applyFill="1" applyProtection="1"/>
    <xf numFmtId="0" fontId="11" fillId="12" borderId="0" xfId="0" applyFont="1" applyFill="1" applyProtection="1"/>
    <xf numFmtId="0" fontId="6" fillId="0" borderId="4" xfId="0" applyFont="1" applyBorder="1" applyAlignment="1" applyProtection="1">
      <alignment horizontal="center" vertical="center" wrapText="1"/>
    </xf>
    <xf numFmtId="0" fontId="4" fillId="0" borderId="0" xfId="0" applyFont="1" applyProtection="1"/>
    <xf numFmtId="0" fontId="3" fillId="0" borderId="0" xfId="0" applyFont="1" applyAlignment="1" applyProtection="1">
      <alignment horizontal="center" vertical="center" wrapText="1"/>
    </xf>
    <xf numFmtId="0" fontId="4" fillId="0" borderId="5" xfId="0" applyFont="1" applyBorder="1" applyProtection="1"/>
    <xf numFmtId="0" fontId="4"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6" fillId="0" borderId="10" xfId="0" applyFont="1" applyBorder="1" applyAlignment="1" applyProtection="1">
      <alignment horizontal="center" vertical="center" wrapText="1"/>
    </xf>
    <xf numFmtId="0" fontId="11" fillId="0" borderId="18" xfId="0" applyFont="1" applyBorder="1" applyProtection="1"/>
    <xf numFmtId="0" fontId="11" fillId="0" borderId="18" xfId="0" applyFont="1" applyBorder="1" applyAlignment="1" applyProtection="1">
      <alignment horizontal="center" vertical="center"/>
    </xf>
    <xf numFmtId="0" fontId="11" fillId="0" borderId="0" xfId="0" applyFont="1" applyBorder="1" applyProtection="1"/>
    <xf numFmtId="0" fontId="11" fillId="0" borderId="0" xfId="0" applyFont="1" applyBorder="1" applyAlignment="1" applyProtection="1">
      <alignment horizontal="center" vertical="center"/>
    </xf>
    <xf numFmtId="0" fontId="11" fillId="0" borderId="0" xfId="0" applyFont="1" applyFill="1" applyProtection="1"/>
    <xf numFmtId="49" fontId="5" fillId="0" borderId="5" xfId="1" applyNumberFormat="1" applyFont="1" applyFill="1" applyBorder="1" applyAlignment="1">
      <alignment horizontal="left" vertical="top" wrapText="1"/>
    </xf>
    <xf numFmtId="0" fontId="5" fillId="0" borderId="5" xfId="5" applyFont="1" applyFill="1" applyBorder="1" applyAlignment="1">
      <alignment horizontal="left" vertical="top" wrapText="1"/>
    </xf>
    <xf numFmtId="0" fontId="33" fillId="0" borderId="5" xfId="8" applyFont="1" applyFill="1" applyBorder="1"/>
    <xf numFmtId="49" fontId="6" fillId="0" borderId="2" xfId="1" applyNumberFormat="1" applyFont="1" applyFill="1" applyBorder="1" applyAlignment="1">
      <alignment horizontal="center" vertical="top" wrapText="1"/>
    </xf>
    <xf numFmtId="0" fontId="33" fillId="0" borderId="0" xfId="0" applyFont="1"/>
    <xf numFmtId="0" fontId="11" fillId="0" borderId="0" xfId="0" applyFont="1" applyAlignment="1" applyProtection="1">
      <alignment vertical="center"/>
    </xf>
    <xf numFmtId="0" fontId="12" fillId="0" borderId="0" xfId="0" applyFont="1" applyAlignment="1" applyProtection="1">
      <alignment horizontal="center" vertical="center" wrapText="1"/>
    </xf>
    <xf numFmtId="0" fontId="6" fillId="0" borderId="0" xfId="0" applyFont="1" applyFill="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lignment horizontal="center" vertical="center"/>
    </xf>
    <xf numFmtId="0" fontId="11" fillId="0" borderId="20" xfId="0" applyFont="1" applyFill="1" applyBorder="1" applyProtection="1"/>
    <xf numFmtId="0" fontId="11" fillId="0" borderId="20" xfId="0" applyFont="1" applyBorder="1" applyProtection="1"/>
    <xf numFmtId="0" fontId="13" fillId="0" borderId="20" xfId="0" applyFont="1" applyBorder="1" applyAlignment="1" applyProtection="1">
      <alignment horizontal="left" vertical="top" wrapText="1"/>
    </xf>
    <xf numFmtId="165" fontId="11" fillId="0" borderId="0" xfId="0" applyNumberFormat="1" applyFont="1" applyFill="1" applyBorder="1" applyAlignment="1">
      <alignment horizontal="center" vertical="center"/>
    </xf>
    <xf numFmtId="0" fontId="12" fillId="0" borderId="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0" fillId="15" borderId="23" xfId="0" applyFont="1" applyFill="1" applyBorder="1" applyAlignment="1">
      <alignment vertical="center"/>
    </xf>
    <xf numFmtId="0" fontId="10" fillId="15" borderId="24" xfId="0" applyFont="1" applyFill="1" applyBorder="1" applyAlignment="1">
      <alignment horizontal="center" vertical="center" wrapText="1"/>
    </xf>
    <xf numFmtId="0" fontId="10" fillId="15" borderId="25" xfId="0" applyFont="1" applyFill="1" applyBorder="1" applyAlignment="1">
      <alignment horizontal="center" vertical="center"/>
    </xf>
    <xf numFmtId="0" fontId="11" fillId="0" borderId="28" xfId="0" applyFont="1" applyBorder="1"/>
    <xf numFmtId="165" fontId="11" fillId="0" borderId="29" xfId="0" applyNumberFormat="1" applyFont="1" applyBorder="1" applyAlignment="1">
      <alignment horizontal="center" vertical="center"/>
    </xf>
    <xf numFmtId="0" fontId="11" fillId="0" borderId="28" xfId="0" applyFont="1" applyBorder="1" applyAlignment="1">
      <alignment vertical="center" wrapText="1"/>
    </xf>
    <xf numFmtId="0" fontId="11" fillId="0" borderId="30" xfId="0" applyFont="1" applyBorder="1"/>
    <xf numFmtId="0" fontId="11" fillId="0" borderId="31" xfId="0" applyFont="1" applyBorder="1"/>
    <xf numFmtId="0" fontId="12" fillId="0" borderId="28" xfId="0" applyFont="1" applyBorder="1"/>
    <xf numFmtId="0" fontId="12" fillId="16" borderId="32" xfId="0" applyFont="1" applyFill="1" applyBorder="1"/>
    <xf numFmtId="165" fontId="11" fillId="14" borderId="33" xfId="0" applyNumberFormat="1" applyFont="1" applyFill="1" applyBorder="1" applyAlignment="1">
      <alignment horizontal="center" vertical="center"/>
    </xf>
    <xf numFmtId="165" fontId="11" fillId="14" borderId="34" xfId="0" applyNumberFormat="1" applyFont="1" applyFill="1" applyBorder="1" applyAlignment="1">
      <alignment horizontal="center" vertical="center"/>
    </xf>
    <xf numFmtId="0" fontId="22" fillId="15" borderId="23" xfId="0" applyFont="1" applyFill="1" applyBorder="1" applyAlignment="1">
      <alignment vertical="center"/>
    </xf>
    <xf numFmtId="0" fontId="22" fillId="15" borderId="24" xfId="0" applyFont="1" applyFill="1" applyBorder="1" applyAlignment="1">
      <alignment horizontal="center" vertical="center" wrapText="1"/>
    </xf>
    <xf numFmtId="0" fontId="22" fillId="15" borderId="25" xfId="0" applyFont="1" applyFill="1" applyBorder="1" applyAlignment="1">
      <alignment horizontal="center" vertical="center"/>
    </xf>
    <xf numFmtId="0" fontId="13" fillId="0" borderId="30" xfId="0" applyFont="1" applyBorder="1"/>
    <xf numFmtId="0" fontId="12" fillId="0" borderId="30" xfId="0" applyFont="1" applyBorder="1"/>
    <xf numFmtId="0" fontId="13" fillId="0" borderId="28" xfId="0" applyFont="1" applyBorder="1"/>
    <xf numFmtId="0" fontId="13" fillId="0" borderId="28" xfId="0" applyFont="1" applyFill="1" applyBorder="1"/>
    <xf numFmtId="0" fontId="13" fillId="0" borderId="30" xfId="0" applyFont="1" applyFill="1" applyBorder="1"/>
    <xf numFmtId="0" fontId="10" fillId="19" borderId="23" xfId="0" applyFont="1" applyFill="1" applyBorder="1" applyProtection="1"/>
    <xf numFmtId="0" fontId="11" fillId="19" borderId="35" xfId="0" applyFont="1" applyFill="1" applyBorder="1" applyProtection="1"/>
    <xf numFmtId="0" fontId="10" fillId="19" borderId="30" xfId="0" applyFont="1" applyFill="1" applyBorder="1" applyProtection="1"/>
    <xf numFmtId="0" fontId="11" fillId="19" borderId="36" xfId="0" applyFont="1" applyFill="1" applyBorder="1" applyProtection="1"/>
    <xf numFmtId="0" fontId="10" fillId="19" borderId="32" xfId="0" applyFont="1" applyFill="1" applyBorder="1" applyProtection="1"/>
    <xf numFmtId="0" fontId="11" fillId="19" borderId="37" xfId="0" applyFont="1" applyFill="1" applyBorder="1" applyProtection="1"/>
    <xf numFmtId="0" fontId="11" fillId="19" borderId="23" xfId="0" applyFont="1" applyFill="1" applyBorder="1" applyAlignment="1" applyProtection="1">
      <alignment wrapText="1"/>
    </xf>
    <xf numFmtId="0" fontId="11" fillId="19" borderId="35" xfId="0" applyFont="1" applyFill="1" applyBorder="1" applyAlignment="1" applyProtection="1">
      <alignment horizontal="center" vertical="center"/>
    </xf>
    <xf numFmtId="0" fontId="11" fillId="19" borderId="30" xfId="0" applyFont="1" applyFill="1" applyBorder="1" applyAlignment="1" applyProtection="1">
      <alignment horizontal="left" wrapText="1" indent="3"/>
    </xf>
    <xf numFmtId="0" fontId="11" fillId="19" borderId="32" xfId="0" applyFont="1" applyFill="1" applyBorder="1" applyAlignment="1" applyProtection="1">
      <alignment wrapText="1"/>
    </xf>
    <xf numFmtId="0" fontId="11" fillId="19" borderId="37" xfId="0" applyFont="1" applyFill="1" applyBorder="1" applyAlignment="1" applyProtection="1">
      <alignment horizontal="center" vertical="center"/>
    </xf>
    <xf numFmtId="0" fontId="26" fillId="19" borderId="23" xfId="0" applyFont="1" applyFill="1" applyBorder="1" applyProtection="1"/>
    <xf numFmtId="0" fontId="11" fillId="19" borderId="30" xfId="0" applyFont="1" applyFill="1" applyBorder="1" applyAlignment="1" applyProtection="1">
      <alignment horizontal="left" indent="3"/>
    </xf>
    <xf numFmtId="166" fontId="11" fillId="19" borderId="36" xfId="0" applyNumberFormat="1" applyFont="1" applyFill="1" applyBorder="1" applyAlignment="1" applyProtection="1">
      <alignment horizontal="center" vertical="center"/>
    </xf>
    <xf numFmtId="0" fontId="11" fillId="19" borderId="30" xfId="0" applyFont="1" applyFill="1" applyBorder="1" applyProtection="1"/>
    <xf numFmtId="0" fontId="11" fillId="19" borderId="36" xfId="0" applyFont="1" applyFill="1" applyBorder="1" applyAlignment="1" applyProtection="1">
      <alignment horizontal="center" vertical="center"/>
    </xf>
    <xf numFmtId="0" fontId="29" fillId="19" borderId="30" xfId="0" applyFont="1" applyFill="1" applyBorder="1" applyProtection="1"/>
    <xf numFmtId="0" fontId="30" fillId="19" borderId="36" xfId="0" applyFont="1" applyFill="1" applyBorder="1" applyProtection="1"/>
    <xf numFmtId="0" fontId="26" fillId="19" borderId="32" xfId="0" applyFont="1" applyFill="1" applyBorder="1" applyAlignment="1" applyProtection="1">
      <alignment vertical="center" wrapText="1"/>
    </xf>
    <xf numFmtId="0" fontId="11" fillId="19" borderId="23" xfId="0" applyFont="1" applyFill="1" applyBorder="1" applyProtection="1"/>
    <xf numFmtId="0" fontId="11" fillId="19" borderId="39" xfId="0" applyFont="1" applyFill="1" applyBorder="1" applyAlignment="1" applyProtection="1">
      <alignment horizontal="center"/>
    </xf>
    <xf numFmtId="0" fontId="11" fillId="22" borderId="41" xfId="0" applyFont="1" applyFill="1" applyBorder="1" applyProtection="1"/>
    <xf numFmtId="0" fontId="11" fillId="22" borderId="42" xfId="0" applyFont="1" applyFill="1" applyBorder="1" applyAlignment="1" applyProtection="1">
      <alignment horizontal="center"/>
    </xf>
    <xf numFmtId="0" fontId="11" fillId="22" borderId="30" xfId="0" applyFont="1" applyFill="1" applyBorder="1" applyProtection="1"/>
    <xf numFmtId="0" fontId="11" fillId="22" borderId="36" xfId="0" applyFont="1" applyFill="1" applyBorder="1" applyAlignment="1" applyProtection="1">
      <alignment horizontal="center"/>
    </xf>
    <xf numFmtId="0" fontId="29" fillId="22" borderId="26" xfId="0" applyFont="1" applyFill="1" applyBorder="1" applyProtection="1"/>
    <xf numFmtId="0" fontId="30" fillId="19" borderId="43" xfId="0" applyFont="1" applyFill="1" applyBorder="1" applyAlignment="1" applyProtection="1">
      <alignment horizontal="center"/>
    </xf>
    <xf numFmtId="0" fontId="26" fillId="19" borderId="41" xfId="0" applyFont="1" applyFill="1" applyBorder="1" applyAlignment="1" applyProtection="1">
      <alignment wrapText="1"/>
    </xf>
    <xf numFmtId="0" fontId="11" fillId="19" borderId="42" xfId="0" applyFont="1" applyFill="1" applyBorder="1" applyAlignment="1" applyProtection="1">
      <alignment horizontal="center" vertical="center"/>
    </xf>
    <xf numFmtId="0" fontId="11" fillId="19" borderId="30" xfId="0" applyFont="1" applyFill="1" applyBorder="1" applyAlignment="1" applyProtection="1">
      <alignment wrapText="1"/>
    </xf>
    <xf numFmtId="0" fontId="26" fillId="19" borderId="26" xfId="0" applyFont="1" applyFill="1" applyBorder="1" applyProtection="1"/>
    <xf numFmtId="0" fontId="11" fillId="19" borderId="43" xfId="0" applyFont="1" applyFill="1" applyBorder="1" applyAlignment="1" applyProtection="1">
      <alignment horizontal="center" vertical="center"/>
    </xf>
    <xf numFmtId="0" fontId="26" fillId="22" borderId="41" xfId="0" applyFont="1" applyFill="1" applyBorder="1" applyProtection="1"/>
    <xf numFmtId="0" fontId="11" fillId="22" borderId="42" xfId="0" applyFont="1" applyFill="1" applyBorder="1" applyAlignment="1" applyProtection="1">
      <alignment horizontal="center" vertical="center"/>
    </xf>
    <xf numFmtId="0" fontId="11" fillId="22" borderId="36" xfId="0" applyFont="1" applyFill="1" applyBorder="1" applyAlignment="1" applyProtection="1">
      <alignment horizontal="center" vertical="center"/>
    </xf>
    <xf numFmtId="0" fontId="11" fillId="22" borderId="26" xfId="0" applyFont="1" applyFill="1" applyBorder="1" applyProtection="1"/>
    <xf numFmtId="0" fontId="11" fillId="22" borderId="43" xfId="0" applyFont="1" applyFill="1" applyBorder="1" applyAlignment="1" applyProtection="1">
      <alignment horizontal="center" vertical="center"/>
    </xf>
    <xf numFmtId="0" fontId="11" fillId="19" borderId="41" xfId="0" applyFont="1" applyFill="1" applyBorder="1" applyProtection="1"/>
    <xf numFmtId="0" fontId="11" fillId="19" borderId="42" xfId="0" applyFont="1" applyFill="1" applyBorder="1" applyAlignment="1" applyProtection="1">
      <alignment horizontal="center"/>
    </xf>
    <xf numFmtId="0" fontId="11" fillId="19" borderId="36" xfId="0" applyFont="1" applyFill="1" applyBorder="1" applyAlignment="1" applyProtection="1">
      <alignment horizontal="center"/>
    </xf>
    <xf numFmtId="0" fontId="11" fillId="19" borderId="26" xfId="0" applyFont="1" applyFill="1" applyBorder="1" applyProtection="1"/>
    <xf numFmtId="0" fontId="11" fillId="19" borderId="43" xfId="0" applyFont="1" applyFill="1" applyBorder="1" applyAlignment="1" applyProtection="1">
      <alignment horizontal="center"/>
    </xf>
    <xf numFmtId="0" fontId="11" fillId="22" borderId="40" xfId="0" applyFont="1" applyFill="1" applyBorder="1" applyAlignment="1" applyProtection="1">
      <alignment horizontal="center"/>
    </xf>
    <xf numFmtId="0" fontId="11" fillId="22" borderId="32" xfId="0" applyFont="1" applyFill="1" applyBorder="1" applyProtection="1"/>
    <xf numFmtId="0" fontId="11" fillId="22" borderId="37" xfId="0" applyFont="1" applyFill="1" applyBorder="1" applyAlignment="1" applyProtection="1">
      <alignment horizontal="center"/>
    </xf>
    <xf numFmtId="0" fontId="11" fillId="19" borderId="35" xfId="0" applyFont="1" applyFill="1" applyBorder="1" applyAlignment="1" applyProtection="1">
      <alignment horizontal="center"/>
    </xf>
    <xf numFmtId="0" fontId="11" fillId="19" borderId="32" xfId="0" applyFont="1" applyFill="1" applyBorder="1" applyProtection="1"/>
    <xf numFmtId="0" fontId="11" fillId="19" borderId="37" xfId="0" applyFont="1" applyFill="1" applyBorder="1" applyAlignment="1" applyProtection="1">
      <alignment horizontal="center"/>
    </xf>
    <xf numFmtId="0" fontId="27" fillId="0" borderId="0" xfId="0" applyFont="1" applyFill="1" applyProtection="1"/>
    <xf numFmtId="0" fontId="26" fillId="0" borderId="0" xfId="0" applyFont="1" applyFill="1" applyProtection="1"/>
    <xf numFmtId="0" fontId="15" fillId="0" borderId="0" xfId="0" applyFont="1" applyFill="1" applyAlignment="1" applyProtection="1">
      <alignment horizontal="center" vertical="center"/>
    </xf>
    <xf numFmtId="0" fontId="11" fillId="0" borderId="0" xfId="0" applyFont="1" applyFill="1" applyAlignment="1" applyProtection="1">
      <alignment wrapText="1"/>
    </xf>
    <xf numFmtId="0" fontId="28" fillId="19" borderId="23" xfId="0" applyFont="1" applyFill="1" applyBorder="1" applyProtection="1"/>
    <xf numFmtId="0" fontId="31" fillId="19" borderId="30" xfId="0" applyFont="1" applyFill="1" applyBorder="1" applyProtection="1"/>
    <xf numFmtId="0" fontId="28" fillId="19" borderId="30" xfId="0" applyFont="1" applyFill="1" applyBorder="1" applyProtection="1"/>
    <xf numFmtId="0" fontId="28" fillId="19" borderId="32" xfId="0" applyFont="1" applyFill="1" applyBorder="1" applyProtection="1"/>
    <xf numFmtId="0" fontId="34" fillId="19" borderId="0" xfId="0" applyFont="1" applyFill="1" applyProtection="1"/>
    <xf numFmtId="0" fontId="28" fillId="19" borderId="0" xfId="0" applyFont="1" applyFill="1" applyProtection="1"/>
    <xf numFmtId="0" fontId="12" fillId="16" borderId="16" xfId="0" applyFont="1" applyFill="1" applyBorder="1" applyAlignment="1" applyProtection="1">
      <alignment horizontal="center" vertical="center" wrapText="1"/>
    </xf>
    <xf numFmtId="0" fontId="12" fillId="16" borderId="10" xfId="0" applyFont="1" applyFill="1" applyBorder="1" applyAlignment="1" applyProtection="1">
      <alignment horizontal="center" vertical="center" wrapText="1"/>
    </xf>
    <xf numFmtId="0" fontId="12" fillId="16" borderId="5" xfId="0" applyFont="1" applyFill="1" applyBorder="1" applyAlignment="1" applyProtection="1">
      <alignment horizontal="center" vertical="center" wrapText="1"/>
    </xf>
    <xf numFmtId="0" fontId="33" fillId="0" borderId="5" xfId="0" applyFont="1" applyBorder="1" applyAlignment="1">
      <alignment horizontal="left"/>
    </xf>
    <xf numFmtId="49" fontId="5" fillId="0" borderId="44" xfId="1" applyNumberFormat="1" applyFont="1" applyFill="1" applyBorder="1" applyAlignment="1">
      <alignment horizontal="left" vertical="top" wrapText="1"/>
    </xf>
    <xf numFmtId="0" fontId="26" fillId="0" borderId="45" xfId="5" applyFont="1" applyBorder="1" applyAlignment="1">
      <alignment horizontal="left"/>
    </xf>
    <xf numFmtId="0" fontId="26" fillId="23" borderId="46" xfId="5" applyFont="1" applyFill="1" applyBorder="1" applyAlignment="1">
      <alignment horizontal="left"/>
    </xf>
    <xf numFmtId="0" fontId="26" fillId="7" borderId="46" xfId="5" applyFont="1" applyFill="1" applyBorder="1" applyAlignment="1">
      <alignment horizontal="left"/>
    </xf>
    <xf numFmtId="0" fontId="26" fillId="0" borderId="46" xfId="5" applyFont="1" applyBorder="1" applyAlignment="1">
      <alignment horizontal="left"/>
    </xf>
    <xf numFmtId="0" fontId="12" fillId="0" borderId="30" xfId="0" applyFont="1" applyFill="1" applyBorder="1"/>
    <xf numFmtId="165" fontId="11" fillId="0" borderId="31" xfId="0" applyNumberFormat="1" applyFont="1" applyFill="1" applyBorder="1" applyAlignment="1">
      <alignment horizontal="center" vertical="center"/>
    </xf>
    <xf numFmtId="0" fontId="11" fillId="0" borderId="29" xfId="0" applyFont="1" applyBorder="1"/>
    <xf numFmtId="0" fontId="12" fillId="13" borderId="47" xfId="0" applyFont="1" applyFill="1" applyBorder="1" applyAlignment="1"/>
    <xf numFmtId="165" fontId="12" fillId="13" borderId="5" xfId="0" applyNumberFormat="1" applyFont="1" applyFill="1" applyBorder="1" applyAlignment="1">
      <alignment horizontal="center" vertical="center"/>
    </xf>
    <xf numFmtId="0" fontId="27" fillId="16" borderId="32" xfId="0" applyFont="1" applyFill="1" applyBorder="1"/>
    <xf numFmtId="165" fontId="13" fillId="14" borderId="33" xfId="0" applyNumberFormat="1" applyFont="1" applyFill="1" applyBorder="1" applyAlignment="1">
      <alignment horizontal="center" vertical="center"/>
    </xf>
    <xf numFmtId="165" fontId="13" fillId="14" borderId="34" xfId="0" applyNumberFormat="1" applyFont="1" applyFill="1" applyBorder="1" applyAlignment="1">
      <alignment horizontal="center" vertical="center"/>
    </xf>
    <xf numFmtId="0" fontId="6" fillId="0" borderId="48" xfId="0" applyFont="1" applyBorder="1" applyAlignment="1" applyProtection="1">
      <alignment horizontal="center" vertical="center"/>
    </xf>
    <xf numFmtId="0" fontId="12" fillId="18" borderId="20" xfId="0" applyFont="1" applyFill="1" applyBorder="1" applyAlignment="1" applyProtection="1">
      <alignment horizontal="left"/>
    </xf>
    <xf numFmtId="0" fontId="12" fillId="18" borderId="21" xfId="0" applyFont="1" applyFill="1" applyBorder="1" applyAlignment="1" applyProtection="1">
      <alignment horizontal="left"/>
    </xf>
    <xf numFmtId="0" fontId="12" fillId="18" borderId="22" xfId="0" applyFont="1" applyFill="1" applyBorder="1" applyAlignment="1" applyProtection="1">
      <alignment horizontal="left"/>
    </xf>
    <xf numFmtId="0" fontId="13" fillId="0" borderId="20" xfId="0" applyFont="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1" fillId="0" borderId="21" xfId="0" applyFont="1" applyBorder="1" applyAlignment="1" applyProtection="1">
      <alignment horizontal="left" vertical="top" wrapText="1"/>
    </xf>
    <xf numFmtId="0" fontId="11" fillId="0" borderId="22" xfId="0" applyFont="1" applyBorder="1" applyAlignment="1" applyProtection="1">
      <alignment horizontal="left" vertical="top" wrapText="1"/>
    </xf>
    <xf numFmtId="0" fontId="11" fillId="0" borderId="20" xfId="0" applyFont="1" applyBorder="1" applyAlignment="1" applyProtection="1">
      <alignment horizontal="left" wrapText="1"/>
    </xf>
    <xf numFmtId="0" fontId="12" fillId="0" borderId="20" xfId="0" applyFont="1" applyBorder="1" applyAlignment="1" applyProtection="1">
      <alignment horizontal="left"/>
    </xf>
    <xf numFmtId="0" fontId="11" fillId="0" borderId="20" xfId="0" applyFont="1" applyBorder="1" applyAlignment="1" applyProtection="1">
      <alignment horizontal="left" vertical="top" wrapText="1"/>
    </xf>
    <xf numFmtId="0" fontId="12" fillId="0" borderId="20" xfId="0" applyFont="1" applyBorder="1" applyAlignment="1" applyProtection="1">
      <alignment horizontal="left" wrapText="1"/>
    </xf>
    <xf numFmtId="0" fontId="11" fillId="0" borderId="21" xfId="0" applyFont="1" applyBorder="1" applyAlignment="1" applyProtection="1">
      <alignment horizontal="left" vertical="top" wrapText="1" indent="3"/>
    </xf>
    <xf numFmtId="0" fontId="11" fillId="0" borderId="22" xfId="0" applyFont="1" applyBorder="1" applyAlignment="1" applyProtection="1">
      <alignment horizontal="left" vertical="top" wrapText="1" indent="3"/>
    </xf>
    <xf numFmtId="0" fontId="11" fillId="0" borderId="20" xfId="0" applyFont="1" applyBorder="1" applyAlignment="1" applyProtection="1">
      <alignment horizontal="left" wrapText="1" indent="3"/>
    </xf>
    <xf numFmtId="0" fontId="10" fillId="0" borderId="21" xfId="0" applyFont="1" applyFill="1" applyBorder="1" applyAlignment="1" applyProtection="1">
      <alignment horizontal="center"/>
    </xf>
    <xf numFmtId="0" fontId="10" fillId="0" borderId="22" xfId="0" applyFont="1" applyFill="1" applyBorder="1" applyAlignment="1" applyProtection="1">
      <alignment horizontal="center"/>
    </xf>
    <xf numFmtId="0" fontId="11" fillId="0" borderId="20" xfId="0" applyFont="1" applyFill="1" applyBorder="1" applyAlignment="1" applyProtection="1">
      <alignment horizontal="left" vertical="top" wrapText="1"/>
    </xf>
    <xf numFmtId="0" fontId="26" fillId="0" borderId="20" xfId="0" applyFont="1" applyFill="1" applyBorder="1" applyAlignment="1" applyProtection="1">
      <alignment horizontal="left" vertical="top" wrapText="1"/>
    </xf>
    <xf numFmtId="0" fontId="27" fillId="0" borderId="20" xfId="0" applyFont="1" applyFill="1" applyBorder="1" applyAlignment="1" applyProtection="1">
      <alignment horizontal="left"/>
    </xf>
    <xf numFmtId="0" fontId="11" fillId="0" borderId="20" xfId="0" applyFont="1" applyFill="1" applyBorder="1" applyAlignment="1" applyProtection="1">
      <alignment horizontal="left" wrapText="1"/>
    </xf>
    <xf numFmtId="0" fontId="12" fillId="17" borderId="21" xfId="0" applyFont="1" applyFill="1" applyBorder="1" applyAlignment="1" applyProtection="1">
      <alignment horizontal="center"/>
    </xf>
    <xf numFmtId="0" fontId="12" fillId="17" borderId="22" xfId="0" applyFont="1" applyFill="1" applyBorder="1" applyAlignment="1" applyProtection="1">
      <alignment horizontal="center"/>
    </xf>
    <xf numFmtId="0" fontId="27" fillId="20" borderId="0" xfId="0" applyFont="1" applyFill="1" applyBorder="1" applyAlignment="1" applyProtection="1">
      <alignment horizontal="center"/>
    </xf>
    <xf numFmtId="0" fontId="10" fillId="21" borderId="38" xfId="0" applyFont="1" applyFill="1" applyBorder="1" applyAlignment="1" applyProtection="1">
      <alignment horizontal="left"/>
    </xf>
    <xf numFmtId="0" fontId="10" fillId="21" borderId="38" xfId="0" applyFont="1" applyFill="1" applyBorder="1" applyAlignment="1" applyProtection="1">
      <alignment horizontal="left" wrapText="1"/>
    </xf>
    <xf numFmtId="0" fontId="23" fillId="17" borderId="6" xfId="0" applyFont="1" applyFill="1" applyBorder="1" applyAlignment="1" applyProtection="1">
      <alignment horizontal="center" vertical="center" wrapText="1"/>
    </xf>
    <xf numFmtId="0" fontId="23" fillId="17" borderId="0" xfId="0" applyFont="1" applyFill="1" applyBorder="1" applyAlignment="1" applyProtection="1">
      <alignment horizontal="center" vertical="center" wrapText="1"/>
    </xf>
    <xf numFmtId="0" fontId="24" fillId="17" borderId="7" xfId="0" applyFont="1" applyFill="1" applyBorder="1" applyAlignment="1" applyProtection="1">
      <alignment horizontal="center" vertical="center"/>
    </xf>
    <xf numFmtId="0" fontId="24" fillId="17" borderId="8" xfId="0" applyFont="1" applyFill="1" applyBorder="1" applyAlignment="1" applyProtection="1">
      <alignment horizontal="center" vertical="center"/>
    </xf>
    <xf numFmtId="0" fontId="24" fillId="17" borderId="9" xfId="0" applyFont="1" applyFill="1" applyBorder="1" applyAlignment="1" applyProtection="1">
      <alignment horizontal="center" vertical="center"/>
    </xf>
    <xf numFmtId="0" fontId="16" fillId="17" borderId="7" xfId="0" applyFont="1" applyFill="1" applyBorder="1" applyAlignment="1" applyProtection="1">
      <alignment horizontal="center" vertical="center" wrapText="1"/>
    </xf>
    <xf numFmtId="0" fontId="16" fillId="17" borderId="8" xfId="0" applyFont="1" applyFill="1" applyBorder="1" applyAlignment="1" applyProtection="1">
      <alignment horizontal="center" vertical="center" wrapText="1"/>
    </xf>
    <xf numFmtId="0" fontId="16" fillId="17" borderId="9" xfId="0" applyFont="1" applyFill="1" applyBorder="1" applyAlignment="1" applyProtection="1">
      <alignment horizontal="center" vertical="center" wrapText="1"/>
    </xf>
    <xf numFmtId="0" fontId="18" fillId="17" borderId="7" xfId="0" applyFont="1" applyFill="1" applyBorder="1" applyAlignment="1" applyProtection="1">
      <alignment horizontal="center" vertical="center" wrapText="1"/>
    </xf>
    <xf numFmtId="0" fontId="18" fillId="17" borderId="8" xfId="0" applyFont="1" applyFill="1" applyBorder="1" applyAlignment="1" applyProtection="1">
      <alignment horizontal="center" vertical="center" wrapText="1"/>
    </xf>
    <xf numFmtId="0" fontId="18" fillId="17" borderId="9" xfId="0" applyFont="1" applyFill="1" applyBorder="1" applyAlignment="1" applyProtection="1">
      <alignment horizontal="center" vertical="center" wrapText="1"/>
    </xf>
    <xf numFmtId="0" fontId="18" fillId="17" borderId="14" xfId="0" applyFont="1" applyFill="1" applyBorder="1" applyAlignment="1" applyProtection="1">
      <alignment horizontal="center" vertical="center" wrapText="1"/>
    </xf>
    <xf numFmtId="0" fontId="18" fillId="17" borderId="15" xfId="0" applyFont="1" applyFill="1" applyBorder="1" applyAlignment="1" applyProtection="1">
      <alignment horizontal="center" vertical="center" wrapText="1"/>
    </xf>
    <xf numFmtId="0" fontId="18" fillId="17" borderId="16" xfId="0" applyFont="1" applyFill="1" applyBorder="1" applyAlignment="1" applyProtection="1">
      <alignment horizontal="center" vertical="center" wrapText="1"/>
    </xf>
    <xf numFmtId="0" fontId="18" fillId="17" borderId="0" xfId="0" applyFont="1" applyFill="1" applyAlignment="1">
      <alignment horizontal="center" vertical="center" wrapText="1"/>
    </xf>
    <xf numFmtId="0" fontId="18" fillId="17" borderId="0" xfId="0" applyFont="1" applyFill="1" applyAlignment="1">
      <alignment horizontal="center" vertical="center"/>
    </xf>
    <xf numFmtId="0" fontId="18" fillId="17" borderId="7" xfId="0" applyFont="1" applyFill="1" applyBorder="1" applyAlignment="1">
      <alignment horizontal="center" vertical="center" wrapText="1"/>
    </xf>
    <xf numFmtId="0" fontId="18" fillId="17" borderId="8"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12" fillId="13" borderId="28" xfId="0" applyFont="1" applyFill="1" applyBorder="1" applyAlignment="1">
      <alignment horizontal="left"/>
    </xf>
    <xf numFmtId="0" fontId="12" fillId="13" borderId="5" xfId="0" applyFont="1" applyFill="1" applyBorder="1" applyAlignment="1">
      <alignment horizontal="left"/>
    </xf>
    <xf numFmtId="0" fontId="12" fillId="13" borderId="29" xfId="0" applyFont="1" applyFill="1" applyBorder="1" applyAlignment="1">
      <alignment horizontal="left"/>
    </xf>
    <xf numFmtId="0" fontId="12" fillId="13" borderId="26" xfId="0" applyFont="1" applyFill="1" applyBorder="1" applyAlignment="1">
      <alignment horizontal="left"/>
    </xf>
    <xf numFmtId="0" fontId="12" fillId="13" borderId="19" xfId="0" applyFont="1" applyFill="1" applyBorder="1" applyAlignment="1">
      <alignment horizontal="left"/>
    </xf>
    <xf numFmtId="0" fontId="12" fillId="13" borderId="27" xfId="0" applyFont="1" applyFill="1" applyBorder="1" applyAlignment="1">
      <alignment horizontal="left"/>
    </xf>
    <xf numFmtId="0" fontId="12" fillId="13" borderId="30" xfId="0" applyFont="1" applyFill="1" applyBorder="1" applyAlignment="1">
      <alignment horizontal="left"/>
    </xf>
    <xf numFmtId="0" fontId="12" fillId="13" borderId="0" xfId="0" applyFont="1" applyFill="1" applyBorder="1" applyAlignment="1">
      <alignment horizontal="left"/>
    </xf>
    <xf numFmtId="0" fontId="12" fillId="13" borderId="31" xfId="0" applyFont="1" applyFill="1" applyBorder="1" applyAlignment="1">
      <alignment horizontal="left"/>
    </xf>
    <xf numFmtId="0" fontId="12" fillId="13" borderId="26" xfId="0" applyFont="1" applyFill="1" applyBorder="1" applyAlignment="1"/>
    <xf numFmtId="0" fontId="12" fillId="13" borderId="19" xfId="0" applyFont="1" applyFill="1" applyBorder="1" applyAlignment="1"/>
    <xf numFmtId="0" fontId="12" fillId="13" borderId="27" xfId="0" applyFont="1" applyFill="1" applyBorder="1" applyAlignment="1"/>
    <xf numFmtId="0" fontId="21" fillId="17" borderId="7" xfId="0" applyFont="1" applyFill="1" applyBorder="1" applyAlignment="1">
      <alignment horizontal="center" wrapText="1"/>
    </xf>
    <xf numFmtId="0" fontId="21" fillId="17" borderId="8" xfId="0" applyFont="1" applyFill="1" applyBorder="1" applyAlignment="1">
      <alignment horizontal="center" wrapText="1"/>
    </xf>
    <xf numFmtId="0" fontId="21" fillId="17" borderId="9" xfId="0" applyFont="1" applyFill="1" applyBorder="1" applyAlignment="1">
      <alignment horizontal="center" wrapText="1"/>
    </xf>
  </cellXfs>
  <cellStyles count="9">
    <cellStyle name="Excel Built-in Normal" xfId="1"/>
    <cellStyle name="Heading" xfId="2"/>
    <cellStyle name="Heading1" xfId="3"/>
    <cellStyle name="Lien hypertexte" xfId="4" builtinId="8"/>
    <cellStyle name="Normal" xfId="0" builtinId="0"/>
    <cellStyle name="Normal 2" xfId="5"/>
    <cellStyle name="Normal 4" xfId="8"/>
    <cellStyle name="Result" xfId="6"/>
    <cellStyle name="Result2" xfId="7"/>
  </cellStyles>
  <dxfs count="6">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99"/>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2487086</xdr:colOff>
      <xdr:row>0</xdr:row>
      <xdr:rowOff>259289</xdr:rowOff>
    </xdr:from>
    <xdr:to>
      <xdr:col>1</xdr:col>
      <xdr:colOff>2507195</xdr:colOff>
      <xdr:row>0</xdr:row>
      <xdr:rowOff>1492247</xdr:rowOff>
    </xdr:to>
    <xdr:sp macro="" textlink="">
      <xdr:nvSpPr>
        <xdr:cNvPr id="2" name="AutoShape 2" descr="dossier de demande de subvention&#10;année 2016&#10;&#10;équipe artistique&#10;(théâtre, cirque, musique, danse&#10;"/>
        <xdr:cNvSpPr>
          <a:spLocks noChangeArrowheads="1"/>
        </xdr:cNvSpPr>
      </xdr:nvSpPr>
      <xdr:spPr bwMode="auto">
        <a:xfrm>
          <a:off x="2487086" y="259289"/>
          <a:ext cx="6211359" cy="1232958"/>
        </a:xfrm>
        <a:prstGeom prst="roundRect">
          <a:avLst>
            <a:gd name="adj" fmla="val 16667"/>
          </a:avLst>
        </a:prstGeom>
        <a:solidFill>
          <a:srgbClr val="FFFFFF"/>
        </a:solidFill>
        <a:ln w="9525">
          <a:solidFill>
            <a:srgbClr val="000000"/>
          </a:solidFill>
          <a:round/>
          <a:headEnd/>
          <a:tailEnd/>
        </a:ln>
      </xdr:spPr>
      <xdr:txBody>
        <a:bodyPr vertOverflow="clip" wrap="square" lIns="91440" tIns="45720" rIns="91440" bIns="45720" anchor="ctr" upright="1"/>
        <a:lstStyle/>
        <a:p>
          <a:pPr algn="l" rtl="0">
            <a:defRPr sz="1000"/>
          </a:pPr>
          <a:r>
            <a:rPr lang="fr-FR" sz="1600" b="1" i="0" u="none" strike="noStrike" baseline="0">
              <a:solidFill>
                <a:srgbClr val="4F81BD"/>
              </a:solidFill>
              <a:latin typeface="Tahoma"/>
              <a:ea typeface="Tahoma"/>
              <a:cs typeface="Tahoma"/>
            </a:rPr>
            <a:t>                  dossier de demande de subvention année 2021</a:t>
          </a:r>
        </a:p>
        <a:p>
          <a:pPr algn="l" rtl="0">
            <a:defRPr sz="1000"/>
          </a:pPr>
          <a:endParaRPr lang="fr-FR" sz="1600" b="1" i="0" u="none" strike="noStrike" baseline="0">
            <a:solidFill>
              <a:srgbClr val="4F81BD"/>
            </a:solidFill>
            <a:latin typeface="Tahoma"/>
            <a:ea typeface="Tahoma"/>
            <a:cs typeface="Tahoma"/>
          </a:endParaRPr>
        </a:p>
        <a:p>
          <a:pPr algn="l" rtl="0">
            <a:defRPr sz="1000"/>
          </a:pPr>
          <a:r>
            <a:rPr lang="fr-FR" sz="1600" b="1" i="0" u="none" strike="noStrike" baseline="0">
              <a:solidFill>
                <a:srgbClr val="1F497D"/>
              </a:solidFill>
              <a:latin typeface="Tahoma"/>
              <a:ea typeface="Tahoma"/>
              <a:cs typeface="Tahoma"/>
            </a:rPr>
            <a:t>                   enseignement artistique</a:t>
          </a:r>
        </a:p>
      </xdr:txBody>
    </xdr:sp>
    <xdr:clientData/>
  </xdr:twoCellAnchor>
  <xdr:twoCellAnchor>
    <xdr:from>
      <xdr:col>0</xdr:col>
      <xdr:colOff>135467</xdr:colOff>
      <xdr:row>0</xdr:row>
      <xdr:rowOff>421217</xdr:rowOff>
    </xdr:from>
    <xdr:to>
      <xdr:col>0</xdr:col>
      <xdr:colOff>2223816</xdr:colOff>
      <xdr:row>0</xdr:row>
      <xdr:rowOff>1321217</xdr:rowOff>
    </xdr:to>
    <xdr:pic>
      <xdr:nvPicPr>
        <xdr:cNvPr id="3" name="Image 2" descr="http://novanet/portal/rest/jcr/repository/collaboration/sites%20content/live/communication/documents/Chartes/Logos/Logo%20sans%20Is%C3%A8re-fr%20-%20monochrome%20pantone%2029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421217"/>
          <a:ext cx="2088349"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2619376</xdr:colOff>
      <xdr:row>0</xdr:row>
      <xdr:rowOff>400046</xdr:rowOff>
    </xdr:from>
    <xdr:to>
      <xdr:col>0</xdr:col>
      <xdr:colOff>3555376</xdr:colOff>
      <xdr:row>0</xdr:row>
      <xdr:rowOff>1336046</xdr:rowOff>
    </xdr:to>
    <xdr:pic>
      <xdr:nvPicPr>
        <xdr:cNvPr id="4" name="Image 3" descr="ÉDUCATION ET MÉDIATION ARTISTIQUES pictos sub culturelles-0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9376" y="400046"/>
          <a:ext cx="936000" cy="93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leau2" displayName="Tableau2" ref="A75:A78" totalsRowShown="0" headerRowDxfId="5" dataDxfId="4">
  <autoFilter ref="A75:A78"/>
  <tableColumns count="1">
    <tableColumn id="1" name="Statut juridique" dataDxfId="3"/>
  </tableColumns>
  <tableStyleInfo name="TableStyleLight1" showFirstColumn="0" showLastColumn="0" showRowStripes="1" showColumnStripes="0"/>
</table>
</file>

<file path=xl/tables/table2.xml><?xml version="1.0" encoding="utf-8"?>
<table xmlns="http://schemas.openxmlformats.org/spreadsheetml/2006/main" id="3" name="Tableau3" displayName="Tableau3" ref="A81:A86" totalsRowShown="0" headerRowDxfId="2" dataDxfId="1">
  <autoFilter ref="A81:A86"/>
  <tableColumns count="1">
    <tableColumn id="1" name="Projets pour élèves"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topLeftCell="A40" workbookViewId="0">
      <selection activeCell="B2" sqref="B2:B71"/>
    </sheetView>
  </sheetViews>
  <sheetFormatPr baseColWidth="10" defaultColWidth="11.25" defaultRowHeight="15" x14ac:dyDescent="0.25"/>
  <cols>
    <col min="1" max="1" width="9.625" style="108" bestFit="1" customWidth="1"/>
    <col min="2" max="2" width="98" style="108" customWidth="1"/>
    <col min="3" max="16384" width="11.25" style="108"/>
  </cols>
  <sheetData>
    <row r="1" spans="1:2" ht="30" x14ac:dyDescent="0.25">
      <c r="A1" s="107" t="s">
        <v>56</v>
      </c>
      <c r="B1" s="107" t="s">
        <v>55</v>
      </c>
    </row>
    <row r="2" spans="1:2" x14ac:dyDescent="0.25">
      <c r="A2" s="104" t="s">
        <v>2137</v>
      </c>
      <c r="B2" s="104" t="s">
        <v>72</v>
      </c>
    </row>
    <row r="3" spans="1:2" x14ac:dyDescent="0.25">
      <c r="A3" s="104">
        <v>24</v>
      </c>
      <c r="B3" s="104" t="s">
        <v>82</v>
      </c>
    </row>
    <row r="4" spans="1:2" x14ac:dyDescent="0.25">
      <c r="A4" s="104" t="s">
        <v>2087</v>
      </c>
      <c r="B4" s="104" t="s">
        <v>94</v>
      </c>
    </row>
    <row r="5" spans="1:2" x14ac:dyDescent="0.25">
      <c r="A5" s="202">
        <v>86</v>
      </c>
      <c r="B5" s="105" t="s">
        <v>2220</v>
      </c>
    </row>
    <row r="6" spans="1:2" x14ac:dyDescent="0.25">
      <c r="A6" s="104" t="s">
        <v>2139</v>
      </c>
      <c r="B6" s="104" t="s">
        <v>104</v>
      </c>
    </row>
    <row r="7" spans="1:2" x14ac:dyDescent="0.25">
      <c r="A7" s="104" t="s">
        <v>2092</v>
      </c>
      <c r="B7" s="104" t="s">
        <v>1000</v>
      </c>
    </row>
    <row r="8" spans="1:2" x14ac:dyDescent="0.25">
      <c r="A8" s="104" t="s">
        <v>2138</v>
      </c>
      <c r="B8" s="104" t="s">
        <v>124</v>
      </c>
    </row>
    <row r="9" spans="1:2" x14ac:dyDescent="0.25">
      <c r="A9" s="104" t="s">
        <v>2114</v>
      </c>
      <c r="B9" s="104" t="s">
        <v>136</v>
      </c>
    </row>
    <row r="10" spans="1:2" x14ac:dyDescent="0.25">
      <c r="A10" s="104" t="s">
        <v>2110</v>
      </c>
      <c r="B10" s="104" t="s">
        <v>1022</v>
      </c>
    </row>
    <row r="11" spans="1:2" x14ac:dyDescent="0.25">
      <c r="A11" s="104" t="s">
        <v>2140</v>
      </c>
      <c r="B11" s="104" t="s">
        <v>170</v>
      </c>
    </row>
    <row r="12" spans="1:2" x14ac:dyDescent="0.25">
      <c r="A12" s="104" t="s">
        <v>2088</v>
      </c>
      <c r="B12" s="104" t="s">
        <v>997</v>
      </c>
    </row>
    <row r="13" spans="1:2" x14ac:dyDescent="0.25">
      <c r="A13" s="104" t="s">
        <v>2134</v>
      </c>
      <c r="B13" s="104" t="s">
        <v>191</v>
      </c>
    </row>
    <row r="14" spans="1:2" x14ac:dyDescent="0.25">
      <c r="A14" s="104" t="s">
        <v>2101</v>
      </c>
      <c r="B14" s="104" t="s">
        <v>202</v>
      </c>
    </row>
    <row r="15" spans="1:2" x14ac:dyDescent="0.25">
      <c r="A15" s="104" t="s">
        <v>2129</v>
      </c>
      <c r="B15" s="104" t="s">
        <v>212</v>
      </c>
    </row>
    <row r="16" spans="1:2" x14ac:dyDescent="0.25">
      <c r="A16" s="104" t="s">
        <v>2125</v>
      </c>
      <c r="B16" s="104" t="s">
        <v>223</v>
      </c>
    </row>
    <row r="17" spans="1:2" x14ac:dyDescent="0.25">
      <c r="A17" s="104" t="s">
        <v>2126</v>
      </c>
      <c r="B17" s="104" t="s">
        <v>233</v>
      </c>
    </row>
    <row r="18" spans="1:2" x14ac:dyDescent="0.25">
      <c r="A18" s="104" t="s">
        <v>2127</v>
      </c>
      <c r="B18" s="104" t="s">
        <v>243</v>
      </c>
    </row>
    <row r="19" spans="1:2" x14ac:dyDescent="0.25">
      <c r="A19" s="104" t="s">
        <v>2130</v>
      </c>
      <c r="B19" s="104" t="s">
        <v>253</v>
      </c>
    </row>
    <row r="20" spans="1:2" x14ac:dyDescent="0.25">
      <c r="A20" s="104" t="s">
        <v>2100</v>
      </c>
      <c r="B20" s="104" t="s">
        <v>263</v>
      </c>
    </row>
    <row r="21" spans="1:2" x14ac:dyDescent="0.25">
      <c r="A21" s="104" t="s">
        <v>2117</v>
      </c>
      <c r="B21" s="104" t="s">
        <v>275</v>
      </c>
    </row>
    <row r="22" spans="1:2" x14ac:dyDescent="0.25">
      <c r="A22" s="104" t="s">
        <v>2123</v>
      </c>
      <c r="B22" s="104" t="s">
        <v>286</v>
      </c>
    </row>
    <row r="23" spans="1:2" x14ac:dyDescent="0.25">
      <c r="A23" s="104" t="s">
        <v>2131</v>
      </c>
      <c r="B23" s="104" t="s">
        <v>297</v>
      </c>
    </row>
    <row r="24" spans="1:2" x14ac:dyDescent="0.25">
      <c r="A24" s="106" t="s">
        <v>2107</v>
      </c>
      <c r="B24" s="106" t="s">
        <v>1021</v>
      </c>
    </row>
    <row r="25" spans="1:2" x14ac:dyDescent="0.25">
      <c r="A25" s="104" t="s">
        <v>2098</v>
      </c>
      <c r="B25" s="104" t="s">
        <v>2219</v>
      </c>
    </row>
    <row r="26" spans="1:2" x14ac:dyDescent="0.25">
      <c r="A26" s="104" t="s">
        <v>2132</v>
      </c>
      <c r="B26" s="104" t="s">
        <v>308</v>
      </c>
    </row>
    <row r="27" spans="1:2" x14ac:dyDescent="0.25">
      <c r="A27" s="104" t="s">
        <v>2124</v>
      </c>
      <c r="B27" s="104" t="s">
        <v>321</v>
      </c>
    </row>
    <row r="28" spans="1:2" x14ac:dyDescent="0.25">
      <c r="A28" s="104" t="s">
        <v>2145</v>
      </c>
      <c r="B28" s="104" t="s">
        <v>1041</v>
      </c>
    </row>
    <row r="29" spans="1:2" x14ac:dyDescent="0.25">
      <c r="A29" s="104" t="s">
        <v>2094</v>
      </c>
      <c r="B29" s="104" t="s">
        <v>1007</v>
      </c>
    </row>
    <row r="30" spans="1:2" x14ac:dyDescent="0.25">
      <c r="A30" s="104" t="s">
        <v>2115</v>
      </c>
      <c r="B30" s="104" t="s">
        <v>376</v>
      </c>
    </row>
    <row r="31" spans="1:2" x14ac:dyDescent="0.25">
      <c r="A31" s="104" t="s">
        <v>2102</v>
      </c>
      <c r="B31" s="104" t="s">
        <v>390</v>
      </c>
    </row>
    <row r="32" spans="1:2" x14ac:dyDescent="0.25">
      <c r="A32" s="105" t="s">
        <v>2103</v>
      </c>
      <c r="B32" s="105" t="s">
        <v>399</v>
      </c>
    </row>
    <row r="33" spans="1:2" x14ac:dyDescent="0.25">
      <c r="A33" s="104" t="s">
        <v>2093</v>
      </c>
      <c r="B33" s="104" t="s">
        <v>1001</v>
      </c>
    </row>
    <row r="34" spans="1:2" x14ac:dyDescent="0.25">
      <c r="A34" s="104" t="s">
        <v>2097</v>
      </c>
      <c r="B34" s="104" t="s">
        <v>422</v>
      </c>
    </row>
    <row r="35" spans="1:2" x14ac:dyDescent="0.25">
      <c r="A35" s="104" t="s">
        <v>2080</v>
      </c>
      <c r="B35" s="104" t="s">
        <v>431</v>
      </c>
    </row>
    <row r="36" spans="1:2" x14ac:dyDescent="0.25">
      <c r="A36" s="104" t="s">
        <v>2089</v>
      </c>
      <c r="B36" s="104" t="s">
        <v>467</v>
      </c>
    </row>
    <row r="37" spans="1:2" x14ac:dyDescent="0.25">
      <c r="A37" s="104" t="s">
        <v>2083</v>
      </c>
      <c r="B37" s="104" t="s">
        <v>2218</v>
      </c>
    </row>
    <row r="38" spans="1:2" x14ac:dyDescent="0.25">
      <c r="A38" s="104" t="s">
        <v>2116</v>
      </c>
      <c r="B38" s="104" t="s">
        <v>475</v>
      </c>
    </row>
    <row r="39" spans="1:2" x14ac:dyDescent="0.25">
      <c r="A39" s="104" t="s">
        <v>2108</v>
      </c>
      <c r="B39" s="104" t="s">
        <v>486</v>
      </c>
    </row>
    <row r="40" spans="1:2" x14ac:dyDescent="0.25">
      <c r="A40" s="104" t="s">
        <v>2128</v>
      </c>
      <c r="B40" s="104" t="s">
        <v>496</v>
      </c>
    </row>
    <row r="41" spans="1:2" x14ac:dyDescent="0.25">
      <c r="A41" s="104" t="s">
        <v>2105</v>
      </c>
      <c r="B41" s="104" t="s">
        <v>1017</v>
      </c>
    </row>
    <row r="42" spans="1:2" ht="45" x14ac:dyDescent="0.25">
      <c r="A42" s="104" t="s">
        <v>2113</v>
      </c>
      <c r="B42" s="104" t="s">
        <v>2079</v>
      </c>
    </row>
    <row r="43" spans="1:2" x14ac:dyDescent="0.25">
      <c r="A43" s="104" t="s">
        <v>2085</v>
      </c>
      <c r="B43" s="104" t="s">
        <v>515</v>
      </c>
    </row>
    <row r="44" spans="1:2" x14ac:dyDescent="0.25">
      <c r="A44" s="104" t="s">
        <v>2095</v>
      </c>
      <c r="B44" s="104" t="s">
        <v>526</v>
      </c>
    </row>
    <row r="45" spans="1:2" x14ac:dyDescent="0.25">
      <c r="A45" s="104" t="s">
        <v>2111</v>
      </c>
      <c r="B45" s="104" t="s">
        <v>538</v>
      </c>
    </row>
    <row r="46" spans="1:2" x14ac:dyDescent="0.25">
      <c r="A46" s="104" t="s">
        <v>2135</v>
      </c>
      <c r="B46" s="104" t="s">
        <v>550</v>
      </c>
    </row>
    <row r="47" spans="1:2" x14ac:dyDescent="0.25">
      <c r="A47" s="104" t="s">
        <v>2081</v>
      </c>
      <c r="B47" s="104" t="s">
        <v>558</v>
      </c>
    </row>
    <row r="48" spans="1:2" x14ac:dyDescent="0.25">
      <c r="A48" s="104" t="s">
        <v>2104</v>
      </c>
      <c r="B48" s="104" t="s">
        <v>567</v>
      </c>
    </row>
    <row r="49" spans="1:2" x14ac:dyDescent="0.25">
      <c r="A49" s="104" t="s">
        <v>2120</v>
      </c>
      <c r="B49" s="104" t="s">
        <v>578</v>
      </c>
    </row>
    <row r="50" spans="1:2" x14ac:dyDescent="0.25">
      <c r="A50" s="104" t="s">
        <v>2086</v>
      </c>
      <c r="B50" s="104" t="s">
        <v>588</v>
      </c>
    </row>
    <row r="51" spans="1:2" x14ac:dyDescent="0.25">
      <c r="A51" s="105" t="s">
        <v>2096</v>
      </c>
      <c r="B51" s="105" t="s">
        <v>596</v>
      </c>
    </row>
    <row r="52" spans="1:2" x14ac:dyDescent="0.25">
      <c r="A52" s="104" t="s">
        <v>2119</v>
      </c>
      <c r="B52" s="104" t="s">
        <v>606</v>
      </c>
    </row>
    <row r="53" spans="1:2" ht="30" x14ac:dyDescent="0.25">
      <c r="A53" s="104" t="s">
        <v>2118</v>
      </c>
      <c r="B53" s="104" t="s">
        <v>618</v>
      </c>
    </row>
    <row r="54" spans="1:2" x14ac:dyDescent="0.25">
      <c r="A54" s="104" t="s">
        <v>2084</v>
      </c>
      <c r="B54" s="104" t="s">
        <v>629</v>
      </c>
    </row>
    <row r="55" spans="1:2" x14ac:dyDescent="0.25">
      <c r="A55" s="104" t="s">
        <v>2091</v>
      </c>
      <c r="B55" s="104" t="s">
        <v>637</v>
      </c>
    </row>
    <row r="56" spans="1:2" x14ac:dyDescent="0.25">
      <c r="A56" s="104" t="s">
        <v>2141</v>
      </c>
      <c r="B56" s="104" t="s">
        <v>1035</v>
      </c>
    </row>
    <row r="57" spans="1:2" x14ac:dyDescent="0.25">
      <c r="A57" s="104" t="s">
        <v>2143</v>
      </c>
      <c r="B57" s="104" t="s">
        <v>1039</v>
      </c>
    </row>
    <row r="58" spans="1:2" x14ac:dyDescent="0.25">
      <c r="A58" s="104" t="s">
        <v>2142</v>
      </c>
      <c r="B58" s="104" t="s">
        <v>1037</v>
      </c>
    </row>
    <row r="59" spans="1:2" x14ac:dyDescent="0.25">
      <c r="A59" s="104" t="s">
        <v>2082</v>
      </c>
      <c r="B59" s="104" t="s">
        <v>669</v>
      </c>
    </row>
    <row r="60" spans="1:2" x14ac:dyDescent="0.25">
      <c r="A60" s="104" t="s">
        <v>2133</v>
      </c>
      <c r="B60" s="104" t="s">
        <v>675</v>
      </c>
    </row>
    <row r="61" spans="1:2" x14ac:dyDescent="0.25">
      <c r="A61" s="104" t="s">
        <v>2106</v>
      </c>
      <c r="B61" s="104" t="s">
        <v>683</v>
      </c>
    </row>
    <row r="62" spans="1:2" x14ac:dyDescent="0.25">
      <c r="A62" s="104" t="s">
        <v>2122</v>
      </c>
      <c r="B62" s="104" t="s">
        <v>692</v>
      </c>
    </row>
    <row r="63" spans="1:2" x14ac:dyDescent="0.25">
      <c r="A63" s="104" t="s">
        <v>2109</v>
      </c>
      <c r="B63" s="104" t="s">
        <v>2078</v>
      </c>
    </row>
    <row r="64" spans="1:2" x14ac:dyDescent="0.25">
      <c r="A64" s="104" t="s">
        <v>2112</v>
      </c>
      <c r="B64" s="104" t="s">
        <v>706</v>
      </c>
    </row>
    <row r="65" spans="1:2" x14ac:dyDescent="0.25">
      <c r="A65" s="104" t="s">
        <v>2144</v>
      </c>
      <c r="B65" s="104" t="s">
        <v>724</v>
      </c>
    </row>
    <row r="66" spans="1:2" x14ac:dyDescent="0.25">
      <c r="A66" s="104" t="s">
        <v>2121</v>
      </c>
      <c r="B66" s="104" t="s">
        <v>1028</v>
      </c>
    </row>
    <row r="67" spans="1:2" x14ac:dyDescent="0.25">
      <c r="A67" s="104" t="s">
        <v>2090</v>
      </c>
      <c r="B67" s="104" t="s">
        <v>748</v>
      </c>
    </row>
    <row r="68" spans="1:2" x14ac:dyDescent="0.25">
      <c r="A68" s="104" t="s">
        <v>2146</v>
      </c>
      <c r="B68" s="104" t="s">
        <v>1042</v>
      </c>
    </row>
    <row r="69" spans="1:2" x14ac:dyDescent="0.25">
      <c r="A69" s="105" t="s">
        <v>2147</v>
      </c>
      <c r="B69" s="105" t="s">
        <v>1055</v>
      </c>
    </row>
    <row r="70" spans="1:2" x14ac:dyDescent="0.25">
      <c r="A70" s="104" t="s">
        <v>2136</v>
      </c>
      <c r="B70" s="104" t="s">
        <v>760</v>
      </c>
    </row>
    <row r="71" spans="1:2" x14ac:dyDescent="0.25">
      <c r="A71" s="203" t="s">
        <v>2099</v>
      </c>
      <c r="B71" s="104" t="s">
        <v>768</v>
      </c>
    </row>
  </sheetData>
  <autoFilter ref="A1:B71">
    <sortState ref="A2:B71">
      <sortCondition ref="B1:B71"/>
    </sortState>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81"/>
  <sheetViews>
    <sheetView topLeftCell="A39" workbookViewId="0">
      <selection sqref="A1:A81"/>
    </sheetView>
  </sheetViews>
  <sheetFormatPr baseColWidth="10" defaultRowHeight="14.25" x14ac:dyDescent="0.2"/>
  <sheetData>
    <row r="1" spans="1:1" x14ac:dyDescent="0.2">
      <c r="A1" t="s">
        <v>72</v>
      </c>
    </row>
    <row r="2" spans="1:1" x14ac:dyDescent="0.2">
      <c r="A2" t="s">
        <v>82</v>
      </c>
    </row>
    <row r="3" spans="1:1" x14ac:dyDescent="0.2">
      <c r="A3" t="s">
        <v>94</v>
      </c>
    </row>
    <row r="4" spans="1:1" x14ac:dyDescent="0.2">
      <c r="A4" t="s">
        <v>104</v>
      </c>
    </row>
    <row r="5" spans="1:1" x14ac:dyDescent="0.2">
      <c r="A5" t="s">
        <v>112</v>
      </c>
    </row>
    <row r="6" spans="1:1" x14ac:dyDescent="0.2">
      <c r="A6" t="s">
        <v>124</v>
      </c>
    </row>
    <row r="7" spans="1:1" x14ac:dyDescent="0.2">
      <c r="A7" t="s">
        <v>133</v>
      </c>
    </row>
    <row r="8" spans="1:1" x14ac:dyDescent="0.2">
      <c r="A8" t="s">
        <v>136</v>
      </c>
    </row>
    <row r="9" spans="1:1" x14ac:dyDescent="0.2">
      <c r="A9" t="s">
        <v>147</v>
      </c>
    </row>
    <row r="10" spans="1:1" x14ac:dyDescent="0.2">
      <c r="A10" t="s">
        <v>158</v>
      </c>
    </row>
    <row r="11" spans="1:1" x14ac:dyDescent="0.2">
      <c r="A11" t="s">
        <v>170</v>
      </c>
    </row>
    <row r="12" spans="1:1" x14ac:dyDescent="0.2">
      <c r="A12" t="s">
        <v>180</v>
      </c>
    </row>
    <row r="13" spans="1:1" x14ac:dyDescent="0.2">
      <c r="A13" t="s">
        <v>191</v>
      </c>
    </row>
    <row r="14" spans="1:1" x14ac:dyDescent="0.2">
      <c r="A14" t="s">
        <v>202</v>
      </c>
    </row>
    <row r="15" spans="1:1" x14ac:dyDescent="0.2">
      <c r="A15" t="s">
        <v>212</v>
      </c>
    </row>
    <row r="16" spans="1:1" x14ac:dyDescent="0.2">
      <c r="A16" t="s">
        <v>223</v>
      </c>
    </row>
    <row r="17" spans="1:1" x14ac:dyDescent="0.2">
      <c r="A17" t="s">
        <v>233</v>
      </c>
    </row>
    <row r="18" spans="1:1" x14ac:dyDescent="0.2">
      <c r="A18" t="s">
        <v>243</v>
      </c>
    </row>
    <row r="19" spans="1:1" x14ac:dyDescent="0.2">
      <c r="A19" t="s">
        <v>253</v>
      </c>
    </row>
    <row r="20" spans="1:1" x14ac:dyDescent="0.2">
      <c r="A20" t="s">
        <v>263</v>
      </c>
    </row>
    <row r="21" spans="1:1" x14ac:dyDescent="0.2">
      <c r="A21" t="s">
        <v>275</v>
      </c>
    </row>
    <row r="22" spans="1:1" x14ac:dyDescent="0.2">
      <c r="A22" t="s">
        <v>286</v>
      </c>
    </row>
    <row r="23" spans="1:1" x14ac:dyDescent="0.2">
      <c r="A23" t="s">
        <v>297</v>
      </c>
    </row>
    <row r="24" spans="1:1" x14ac:dyDescent="0.2">
      <c r="A24" t="s">
        <v>308</v>
      </c>
    </row>
    <row r="25" spans="1:1" x14ac:dyDescent="0.2">
      <c r="A25" t="s">
        <v>321</v>
      </c>
    </row>
    <row r="26" spans="1:1" x14ac:dyDescent="0.2">
      <c r="A26" t="s">
        <v>332</v>
      </c>
    </row>
    <row r="27" spans="1:1" x14ac:dyDescent="0.2">
      <c r="A27" t="s">
        <v>345</v>
      </c>
    </row>
    <row r="28" spans="1:1" x14ac:dyDescent="0.2">
      <c r="A28" t="s">
        <v>351</v>
      </c>
    </row>
    <row r="29" spans="1:1" x14ac:dyDescent="0.2">
      <c r="A29" t="s">
        <v>356</v>
      </c>
    </row>
    <row r="30" spans="1:1" x14ac:dyDescent="0.2">
      <c r="A30" t="s">
        <v>367</v>
      </c>
    </row>
    <row r="31" spans="1:1" x14ac:dyDescent="0.2">
      <c r="A31" t="s">
        <v>376</v>
      </c>
    </row>
    <row r="32" spans="1:1" x14ac:dyDescent="0.2">
      <c r="A32" t="s">
        <v>390</v>
      </c>
    </row>
    <row r="33" spans="1:1" x14ac:dyDescent="0.2">
      <c r="A33" t="s">
        <v>399</v>
      </c>
    </row>
    <row r="34" spans="1:1" x14ac:dyDescent="0.2">
      <c r="A34" t="s">
        <v>407</v>
      </c>
    </row>
    <row r="35" spans="1:1" x14ac:dyDescent="0.2">
      <c r="A35" t="s">
        <v>409</v>
      </c>
    </row>
    <row r="36" spans="1:1" x14ac:dyDescent="0.2">
      <c r="A36" t="s">
        <v>413</v>
      </c>
    </row>
    <row r="37" spans="1:1" x14ac:dyDescent="0.2">
      <c r="A37" t="s">
        <v>422</v>
      </c>
    </row>
    <row r="38" spans="1:1" x14ac:dyDescent="0.2">
      <c r="A38" t="s">
        <v>431</v>
      </c>
    </row>
    <row r="39" spans="1:1" x14ac:dyDescent="0.2">
      <c r="A39" t="s">
        <v>438</v>
      </c>
    </row>
    <row r="40" spans="1:1" x14ac:dyDescent="0.2">
      <c r="A40" t="s">
        <v>447</v>
      </c>
    </row>
    <row r="41" spans="1:1" x14ac:dyDescent="0.2">
      <c r="A41" t="s">
        <v>456</v>
      </c>
    </row>
    <row r="42" spans="1:1" x14ac:dyDescent="0.2">
      <c r="A42" t="s">
        <v>467</v>
      </c>
    </row>
    <row r="43" spans="1:1" x14ac:dyDescent="0.2">
      <c r="A43" t="s">
        <v>475</v>
      </c>
    </row>
    <row r="44" spans="1:1" x14ac:dyDescent="0.2">
      <c r="A44" t="s">
        <v>486</v>
      </c>
    </row>
    <row r="45" spans="1:1" x14ac:dyDescent="0.2">
      <c r="A45" t="s">
        <v>496</v>
      </c>
    </row>
    <row r="46" spans="1:1" x14ac:dyDescent="0.2">
      <c r="A46" t="s">
        <v>505</v>
      </c>
    </row>
    <row r="47" spans="1:1" x14ac:dyDescent="0.2">
      <c r="A47" t="s">
        <v>513</v>
      </c>
    </row>
    <row r="48" spans="1:1" x14ac:dyDescent="0.2">
      <c r="A48" t="s">
        <v>515</v>
      </c>
    </row>
    <row r="49" spans="1:1" x14ac:dyDescent="0.2">
      <c r="A49" t="s">
        <v>526</v>
      </c>
    </row>
    <row r="50" spans="1:1" x14ac:dyDescent="0.2">
      <c r="A50" t="s">
        <v>538</v>
      </c>
    </row>
    <row r="51" spans="1:1" x14ac:dyDescent="0.2">
      <c r="A51" t="s">
        <v>550</v>
      </c>
    </row>
    <row r="52" spans="1:1" x14ac:dyDescent="0.2">
      <c r="A52" t="s">
        <v>558</v>
      </c>
    </row>
    <row r="53" spans="1:1" x14ac:dyDescent="0.2">
      <c r="A53" t="s">
        <v>567</v>
      </c>
    </row>
    <row r="54" spans="1:1" x14ac:dyDescent="0.2">
      <c r="A54" t="s">
        <v>578</v>
      </c>
    </row>
    <row r="55" spans="1:1" x14ac:dyDescent="0.2">
      <c r="A55" t="s">
        <v>588</v>
      </c>
    </row>
    <row r="56" spans="1:1" x14ac:dyDescent="0.2">
      <c r="A56" t="s">
        <v>596</v>
      </c>
    </row>
    <row r="57" spans="1:1" x14ac:dyDescent="0.2">
      <c r="A57" t="s">
        <v>606</v>
      </c>
    </row>
    <row r="58" spans="1:1" x14ac:dyDescent="0.2">
      <c r="A58" t="s">
        <v>829</v>
      </c>
    </row>
    <row r="59" spans="1:1" x14ac:dyDescent="0.2">
      <c r="A59" t="s">
        <v>629</v>
      </c>
    </row>
    <row r="60" spans="1:1" x14ac:dyDescent="0.2">
      <c r="A60" t="s">
        <v>637</v>
      </c>
    </row>
    <row r="61" spans="1:1" x14ac:dyDescent="0.2">
      <c r="A61" t="s">
        <v>647</v>
      </c>
    </row>
    <row r="62" spans="1:1" x14ac:dyDescent="0.2">
      <c r="A62" t="s">
        <v>656</v>
      </c>
    </row>
    <row r="63" spans="1:1" x14ac:dyDescent="0.2">
      <c r="A63" t="s">
        <v>661</v>
      </c>
    </row>
    <row r="64" spans="1:1" x14ac:dyDescent="0.2">
      <c r="A64" t="s">
        <v>668</v>
      </c>
    </row>
    <row r="65" spans="1:1" x14ac:dyDescent="0.2">
      <c r="A65" t="s">
        <v>669</v>
      </c>
    </row>
    <row r="66" spans="1:1" x14ac:dyDescent="0.2">
      <c r="A66" t="s">
        <v>675</v>
      </c>
    </row>
    <row r="67" spans="1:1" x14ac:dyDescent="0.2">
      <c r="A67" t="s">
        <v>683</v>
      </c>
    </row>
    <row r="68" spans="1:1" x14ac:dyDescent="0.2">
      <c r="A68" t="s">
        <v>692</v>
      </c>
    </row>
    <row r="69" spans="1:1" x14ac:dyDescent="0.2">
      <c r="A69" t="s">
        <v>705</v>
      </c>
    </row>
    <row r="70" spans="1:1" x14ac:dyDescent="0.2">
      <c r="A70" t="s">
        <v>706</v>
      </c>
    </row>
    <row r="71" spans="1:1" x14ac:dyDescent="0.2">
      <c r="A71" t="s">
        <v>716</v>
      </c>
    </row>
    <row r="72" spans="1:1" x14ac:dyDescent="0.2">
      <c r="A72" t="s">
        <v>717</v>
      </c>
    </row>
    <row r="73" spans="1:1" x14ac:dyDescent="0.2">
      <c r="A73" t="s">
        <v>723</v>
      </c>
    </row>
    <row r="74" spans="1:1" x14ac:dyDescent="0.2">
      <c r="A74" t="s">
        <v>724</v>
      </c>
    </row>
    <row r="75" spans="1:1" x14ac:dyDescent="0.2">
      <c r="A75" t="s">
        <v>733</v>
      </c>
    </row>
    <row r="76" spans="1:1" x14ac:dyDescent="0.2">
      <c r="A76" t="s">
        <v>741</v>
      </c>
    </row>
    <row r="77" spans="1:1" x14ac:dyDescent="0.2">
      <c r="A77" t="s">
        <v>748</v>
      </c>
    </row>
    <row r="78" spans="1:1" x14ac:dyDescent="0.2">
      <c r="A78" t="s">
        <v>756</v>
      </c>
    </row>
    <row r="79" spans="1:1" x14ac:dyDescent="0.2">
      <c r="A79" t="s">
        <v>757</v>
      </c>
    </row>
    <row r="80" spans="1:1" x14ac:dyDescent="0.2">
      <c r="A80" t="s">
        <v>760</v>
      </c>
    </row>
    <row r="81" spans="1:1" x14ac:dyDescent="0.2">
      <c r="A81" t="s">
        <v>768</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73"/>
  <sheetViews>
    <sheetView workbookViewId="0">
      <selection activeCell="C29" sqref="C29"/>
    </sheetView>
  </sheetViews>
  <sheetFormatPr baseColWidth="10" defaultRowHeight="14.25" x14ac:dyDescent="0.2"/>
  <cols>
    <col min="3" max="3" width="50.25" customWidth="1"/>
    <col min="4" max="4" width="21.125" customWidth="1"/>
    <col min="5" max="5" width="16.125" customWidth="1"/>
  </cols>
  <sheetData>
    <row r="1" spans="1:6" x14ac:dyDescent="0.2">
      <c r="A1" t="s">
        <v>879</v>
      </c>
      <c r="C1" t="s">
        <v>883</v>
      </c>
      <c r="D1" t="s">
        <v>957</v>
      </c>
      <c r="E1" t="s">
        <v>966</v>
      </c>
      <c r="F1" t="s">
        <v>882</v>
      </c>
    </row>
    <row r="2" spans="1:6" x14ac:dyDescent="0.2">
      <c r="A2" t="s">
        <v>880</v>
      </c>
      <c r="C2" t="s">
        <v>884</v>
      </c>
      <c r="D2" t="s">
        <v>958</v>
      </c>
      <c r="E2" t="s">
        <v>967</v>
      </c>
    </row>
    <row r="3" spans="1:6" x14ac:dyDescent="0.2">
      <c r="A3" t="s">
        <v>969</v>
      </c>
      <c r="C3" t="s">
        <v>885</v>
      </c>
      <c r="D3" t="s">
        <v>959</v>
      </c>
      <c r="E3" t="s">
        <v>881</v>
      </c>
    </row>
    <row r="4" spans="1:6" x14ac:dyDescent="0.2">
      <c r="A4" t="s">
        <v>882</v>
      </c>
      <c r="C4" t="s">
        <v>886</v>
      </c>
      <c r="D4" t="s">
        <v>960</v>
      </c>
      <c r="E4" t="s">
        <v>968</v>
      </c>
    </row>
    <row r="5" spans="1:6" x14ac:dyDescent="0.2">
      <c r="C5" t="s">
        <v>887</v>
      </c>
      <c r="D5" t="s">
        <v>961</v>
      </c>
    </row>
    <row r="6" spans="1:6" x14ac:dyDescent="0.2">
      <c r="C6" t="s">
        <v>888</v>
      </c>
      <c r="D6" t="s">
        <v>962</v>
      </c>
    </row>
    <row r="7" spans="1:6" x14ac:dyDescent="0.2">
      <c r="C7" t="s">
        <v>889</v>
      </c>
      <c r="D7" t="s">
        <v>963</v>
      </c>
    </row>
    <row r="8" spans="1:6" x14ac:dyDescent="0.2">
      <c r="C8" t="s">
        <v>890</v>
      </c>
      <c r="D8" t="s">
        <v>964</v>
      </c>
    </row>
    <row r="9" spans="1:6" x14ac:dyDescent="0.2">
      <c r="C9" t="s">
        <v>891</v>
      </c>
      <c r="D9" t="s">
        <v>965</v>
      </c>
    </row>
    <row r="10" spans="1:6" x14ac:dyDescent="0.2">
      <c r="C10" t="s">
        <v>892</v>
      </c>
    </row>
    <row r="11" spans="1:6" x14ac:dyDescent="0.2">
      <c r="C11" t="s">
        <v>893</v>
      </c>
    </row>
    <row r="12" spans="1:6" x14ac:dyDescent="0.2">
      <c r="C12" t="s">
        <v>894</v>
      </c>
    </row>
    <row r="13" spans="1:6" x14ac:dyDescent="0.2">
      <c r="C13" t="s">
        <v>895</v>
      </c>
    </row>
    <row r="14" spans="1:6" x14ac:dyDescent="0.2">
      <c r="C14" t="s">
        <v>896</v>
      </c>
    </row>
    <row r="15" spans="1:6" x14ac:dyDescent="0.2">
      <c r="C15" t="s">
        <v>897</v>
      </c>
    </row>
    <row r="16" spans="1:6" x14ac:dyDescent="0.2">
      <c r="C16" t="s">
        <v>898</v>
      </c>
    </row>
    <row r="17" spans="3:3" x14ac:dyDescent="0.2">
      <c r="C17" t="s">
        <v>899</v>
      </c>
    </row>
    <row r="18" spans="3:3" x14ac:dyDescent="0.2">
      <c r="C18" t="s">
        <v>900</v>
      </c>
    </row>
    <row r="19" spans="3:3" x14ac:dyDescent="0.2">
      <c r="C19" t="s">
        <v>901</v>
      </c>
    </row>
    <row r="20" spans="3:3" x14ac:dyDescent="0.2">
      <c r="C20" t="s">
        <v>902</v>
      </c>
    </row>
    <row r="21" spans="3:3" x14ac:dyDescent="0.2">
      <c r="C21" t="s">
        <v>903</v>
      </c>
    </row>
    <row r="22" spans="3:3" x14ac:dyDescent="0.2">
      <c r="C22" t="s">
        <v>904</v>
      </c>
    </row>
    <row r="23" spans="3:3" x14ac:dyDescent="0.2">
      <c r="C23" t="s">
        <v>905</v>
      </c>
    </row>
    <row r="24" spans="3:3" x14ac:dyDescent="0.2">
      <c r="C24" t="s">
        <v>906</v>
      </c>
    </row>
    <row r="25" spans="3:3" x14ac:dyDescent="0.2">
      <c r="C25" t="s">
        <v>907</v>
      </c>
    </row>
    <row r="26" spans="3:3" x14ac:dyDescent="0.2">
      <c r="C26" t="s">
        <v>908</v>
      </c>
    </row>
    <row r="27" spans="3:3" x14ac:dyDescent="0.2">
      <c r="C27" t="s">
        <v>909</v>
      </c>
    </row>
    <row r="28" spans="3:3" x14ac:dyDescent="0.2">
      <c r="C28" t="s">
        <v>910</v>
      </c>
    </row>
    <row r="29" spans="3:3" x14ac:dyDescent="0.2">
      <c r="C29" t="s">
        <v>911</v>
      </c>
    </row>
    <row r="30" spans="3:3" x14ac:dyDescent="0.2">
      <c r="C30" t="s">
        <v>912</v>
      </c>
    </row>
    <row r="31" spans="3:3" x14ac:dyDescent="0.2">
      <c r="C31" t="s">
        <v>913</v>
      </c>
    </row>
    <row r="32" spans="3:3" x14ac:dyDescent="0.2">
      <c r="C32" t="s">
        <v>914</v>
      </c>
    </row>
    <row r="33" spans="3:3" x14ac:dyDescent="0.2">
      <c r="C33" t="s">
        <v>915</v>
      </c>
    </row>
    <row r="34" spans="3:3" x14ac:dyDescent="0.2">
      <c r="C34" t="s">
        <v>916</v>
      </c>
    </row>
    <row r="35" spans="3:3" x14ac:dyDescent="0.2">
      <c r="C35" t="s">
        <v>917</v>
      </c>
    </row>
    <row r="36" spans="3:3" x14ac:dyDescent="0.2">
      <c r="C36" t="s">
        <v>918</v>
      </c>
    </row>
    <row r="37" spans="3:3" x14ac:dyDescent="0.2">
      <c r="C37" t="s">
        <v>919</v>
      </c>
    </row>
    <row r="38" spans="3:3" x14ac:dyDescent="0.2">
      <c r="C38" t="s">
        <v>920</v>
      </c>
    </row>
    <row r="39" spans="3:3" x14ac:dyDescent="0.2">
      <c r="C39" t="s">
        <v>921</v>
      </c>
    </row>
    <row r="40" spans="3:3" x14ac:dyDescent="0.2">
      <c r="C40" t="s">
        <v>922</v>
      </c>
    </row>
    <row r="41" spans="3:3" x14ac:dyDescent="0.2">
      <c r="C41" t="s">
        <v>923</v>
      </c>
    </row>
    <row r="42" spans="3:3" x14ac:dyDescent="0.2">
      <c r="C42" t="s">
        <v>924</v>
      </c>
    </row>
    <row r="43" spans="3:3" x14ac:dyDescent="0.2">
      <c r="C43" t="s">
        <v>925</v>
      </c>
    </row>
    <row r="44" spans="3:3" x14ac:dyDescent="0.2">
      <c r="C44" t="s">
        <v>926</v>
      </c>
    </row>
    <row r="45" spans="3:3" x14ac:dyDescent="0.2">
      <c r="C45" t="s">
        <v>927</v>
      </c>
    </row>
    <row r="46" spans="3:3" x14ac:dyDescent="0.2">
      <c r="C46" t="s">
        <v>928</v>
      </c>
    </row>
    <row r="47" spans="3:3" x14ac:dyDescent="0.2">
      <c r="C47" t="s">
        <v>929</v>
      </c>
    </row>
    <row r="48" spans="3:3" x14ac:dyDescent="0.2">
      <c r="C48" t="s">
        <v>930</v>
      </c>
    </row>
    <row r="49" spans="3:3" x14ac:dyDescent="0.2">
      <c r="C49" t="s">
        <v>931</v>
      </c>
    </row>
    <row r="50" spans="3:3" x14ac:dyDescent="0.2">
      <c r="C50" t="s">
        <v>932</v>
      </c>
    </row>
    <row r="51" spans="3:3" x14ac:dyDescent="0.2">
      <c r="C51" t="s">
        <v>933</v>
      </c>
    </row>
    <row r="52" spans="3:3" x14ac:dyDescent="0.2">
      <c r="C52" t="s">
        <v>934</v>
      </c>
    </row>
    <row r="53" spans="3:3" x14ac:dyDescent="0.2">
      <c r="C53" t="s">
        <v>935</v>
      </c>
    </row>
    <row r="54" spans="3:3" x14ac:dyDescent="0.2">
      <c r="C54" t="s">
        <v>936</v>
      </c>
    </row>
    <row r="55" spans="3:3" x14ac:dyDescent="0.2">
      <c r="C55" t="s">
        <v>937</v>
      </c>
    </row>
    <row r="56" spans="3:3" x14ac:dyDescent="0.2">
      <c r="C56" t="s">
        <v>938</v>
      </c>
    </row>
    <row r="57" spans="3:3" x14ac:dyDescent="0.2">
      <c r="C57" t="s">
        <v>939</v>
      </c>
    </row>
    <row r="58" spans="3:3" x14ac:dyDescent="0.2">
      <c r="C58" t="s">
        <v>940</v>
      </c>
    </row>
    <row r="59" spans="3:3" x14ac:dyDescent="0.2">
      <c r="C59" t="s">
        <v>941</v>
      </c>
    </row>
    <row r="60" spans="3:3" x14ac:dyDescent="0.2">
      <c r="C60" t="s">
        <v>942</v>
      </c>
    </row>
    <row r="61" spans="3:3" x14ac:dyDescent="0.2">
      <c r="C61" t="s">
        <v>943</v>
      </c>
    </row>
    <row r="62" spans="3:3" x14ac:dyDescent="0.2">
      <c r="C62" t="s">
        <v>944</v>
      </c>
    </row>
    <row r="63" spans="3:3" x14ac:dyDescent="0.2">
      <c r="C63" t="s">
        <v>945</v>
      </c>
    </row>
    <row r="64" spans="3:3" x14ac:dyDescent="0.2">
      <c r="C64" t="s">
        <v>946</v>
      </c>
    </row>
    <row r="65" spans="3:3" x14ac:dyDescent="0.2">
      <c r="C65" t="s">
        <v>947</v>
      </c>
    </row>
    <row r="66" spans="3:3" x14ac:dyDescent="0.2">
      <c r="C66" t="s">
        <v>948</v>
      </c>
    </row>
    <row r="67" spans="3:3" x14ac:dyDescent="0.2">
      <c r="C67" t="s">
        <v>949</v>
      </c>
    </row>
    <row r="68" spans="3:3" x14ac:dyDescent="0.2">
      <c r="C68" t="s">
        <v>950</v>
      </c>
    </row>
    <row r="69" spans="3:3" x14ac:dyDescent="0.2">
      <c r="C69" t="s">
        <v>951</v>
      </c>
    </row>
    <row r="70" spans="3:3" x14ac:dyDescent="0.2">
      <c r="C70" t="s">
        <v>952</v>
      </c>
    </row>
    <row r="71" spans="3:3" x14ac:dyDescent="0.2">
      <c r="C71" t="s">
        <v>953</v>
      </c>
    </row>
    <row r="72" spans="3:3" x14ac:dyDescent="0.2">
      <c r="C72" t="s">
        <v>954</v>
      </c>
    </row>
    <row r="73" spans="3:3" x14ac:dyDescent="0.2">
      <c r="C73" t="s">
        <v>955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2D050"/>
  </sheetPr>
  <dimension ref="A1:K34"/>
  <sheetViews>
    <sheetView view="pageBreakPreview" topLeftCell="E1" zoomScaleNormal="100" zoomScaleSheetLayoutView="100" workbookViewId="0">
      <pane ySplit="2" topLeftCell="A3" activePane="bottomLeft" state="frozen"/>
      <selection pane="bottomLeft" activeCell="G2" sqref="G2"/>
    </sheetView>
  </sheetViews>
  <sheetFormatPr baseColWidth="10" defaultColWidth="10.5" defaultRowHeight="15" x14ac:dyDescent="0.25"/>
  <cols>
    <col min="1" max="2" width="16.625" style="54" customWidth="1"/>
    <col min="3" max="3" width="20" style="54" customWidth="1"/>
    <col min="4" max="4" width="13.5" style="54" customWidth="1"/>
    <col min="5" max="6" width="27.625" style="54" customWidth="1"/>
    <col min="7" max="7" width="24.875" style="54" customWidth="1"/>
    <col min="8" max="8" width="27.375" style="54" customWidth="1"/>
    <col min="9" max="9" width="22.875" style="54" customWidth="1"/>
    <col min="10" max="10" width="0" style="54" hidden="1" customWidth="1"/>
    <col min="11" max="11" width="11.875" style="54" customWidth="1"/>
    <col min="12" max="16384" width="10.5" style="54"/>
  </cols>
  <sheetData>
    <row r="1" spans="1:11" ht="43.5" customHeight="1" thickBot="1" x14ac:dyDescent="0.3">
      <c r="A1" s="253" t="s">
        <v>2169</v>
      </c>
      <c r="B1" s="254"/>
      <c r="C1" s="254"/>
      <c r="D1" s="254"/>
      <c r="E1" s="254"/>
      <c r="F1" s="254"/>
      <c r="G1" s="254"/>
      <c r="H1" s="254"/>
      <c r="I1" s="255"/>
    </row>
    <row r="2" spans="1:11" s="75" customFormat="1" ht="45" x14ac:dyDescent="0.2">
      <c r="A2" s="74" t="s">
        <v>49</v>
      </c>
      <c r="B2" s="74" t="s">
        <v>50</v>
      </c>
      <c r="C2" s="74" t="s">
        <v>978</v>
      </c>
      <c r="D2" s="74" t="s">
        <v>51</v>
      </c>
      <c r="E2" s="74" t="s">
        <v>988</v>
      </c>
      <c r="F2" s="74" t="s">
        <v>987</v>
      </c>
      <c r="G2" s="74" t="s">
        <v>52</v>
      </c>
      <c r="H2" s="74" t="s">
        <v>53</v>
      </c>
      <c r="I2" s="74" t="s">
        <v>54</v>
      </c>
      <c r="J2" s="75" t="s">
        <v>42</v>
      </c>
      <c r="K2" s="112" t="s">
        <v>2151</v>
      </c>
    </row>
    <row r="3" spans="1:11" x14ac:dyDescent="0.25">
      <c r="A3" s="61"/>
      <c r="B3" s="61"/>
      <c r="C3" s="61"/>
      <c r="D3" s="61"/>
      <c r="E3" s="61"/>
      <c r="F3" s="61"/>
      <c r="G3" s="61"/>
      <c r="H3" s="62"/>
      <c r="I3" s="62"/>
      <c r="J3" s="54" t="e">
        <f>Compilation!A2</f>
        <v>#N/A</v>
      </c>
    </row>
    <row r="4" spans="1:11" x14ac:dyDescent="0.25">
      <c r="A4" s="61"/>
      <c r="B4" s="61"/>
      <c r="C4" s="61"/>
      <c r="D4" s="61"/>
      <c r="E4" s="61"/>
      <c r="F4" s="61"/>
      <c r="G4" s="61"/>
      <c r="H4" s="62"/>
      <c r="I4" s="62"/>
    </row>
    <row r="5" spans="1:11" x14ac:dyDescent="0.25">
      <c r="A5" s="61"/>
      <c r="B5" s="61"/>
      <c r="C5" s="61"/>
      <c r="D5" s="61"/>
      <c r="E5" s="61"/>
      <c r="F5" s="61"/>
      <c r="G5" s="61"/>
      <c r="H5" s="62"/>
      <c r="I5" s="62"/>
    </row>
    <row r="6" spans="1:11" x14ac:dyDescent="0.25">
      <c r="A6" s="61"/>
      <c r="B6" s="61"/>
      <c r="C6" s="61"/>
      <c r="D6" s="61"/>
      <c r="E6" s="61"/>
      <c r="F6" s="61"/>
      <c r="G6" s="61"/>
      <c r="H6" s="62"/>
      <c r="I6" s="62"/>
    </row>
    <row r="7" spans="1:11" x14ac:dyDescent="0.25">
      <c r="A7" s="61"/>
      <c r="B7" s="61"/>
      <c r="C7" s="61"/>
      <c r="D7" s="61"/>
      <c r="E7" s="61"/>
      <c r="F7" s="61"/>
      <c r="G7" s="61"/>
      <c r="H7" s="62"/>
      <c r="I7" s="62"/>
    </row>
    <row r="8" spans="1:11" x14ac:dyDescent="0.25">
      <c r="A8" s="61"/>
      <c r="B8" s="61"/>
      <c r="C8" s="61"/>
      <c r="D8" s="61"/>
      <c r="E8" s="61"/>
      <c r="F8" s="61"/>
      <c r="G8" s="61"/>
      <c r="H8" s="62"/>
      <c r="I8" s="62"/>
    </row>
    <row r="9" spans="1:11" x14ac:dyDescent="0.25">
      <c r="A9" s="61"/>
      <c r="B9" s="61"/>
      <c r="C9" s="61"/>
      <c r="D9" s="61"/>
      <c r="E9" s="61"/>
      <c r="F9" s="61"/>
      <c r="G9" s="61"/>
      <c r="H9" s="62"/>
      <c r="I9" s="62"/>
    </row>
    <row r="10" spans="1:11" x14ac:dyDescent="0.25">
      <c r="A10" s="61"/>
      <c r="B10" s="61"/>
      <c r="C10" s="61"/>
      <c r="D10" s="61"/>
      <c r="E10" s="61"/>
      <c r="F10" s="61"/>
      <c r="G10" s="61"/>
      <c r="H10" s="62"/>
      <c r="I10" s="62"/>
    </row>
    <row r="11" spans="1:11" x14ac:dyDescent="0.25">
      <c r="A11" s="61"/>
      <c r="B11" s="61"/>
      <c r="C11" s="61"/>
      <c r="D11" s="61"/>
      <c r="E11" s="61"/>
      <c r="F11" s="61"/>
      <c r="G11" s="61"/>
      <c r="H11" s="62"/>
      <c r="I11" s="62"/>
    </row>
    <row r="12" spans="1:11" x14ac:dyDescent="0.25">
      <c r="A12" s="61"/>
      <c r="B12" s="61"/>
      <c r="C12" s="61"/>
      <c r="D12" s="61"/>
      <c r="E12" s="61"/>
      <c r="F12" s="61"/>
      <c r="G12" s="61"/>
      <c r="H12" s="62"/>
      <c r="I12" s="62"/>
    </row>
    <row r="13" spans="1:11" x14ac:dyDescent="0.25">
      <c r="A13" s="61"/>
      <c r="B13" s="61"/>
      <c r="C13" s="61"/>
      <c r="D13" s="61"/>
      <c r="E13" s="61"/>
      <c r="F13" s="61"/>
      <c r="G13" s="61"/>
      <c r="H13" s="62"/>
      <c r="I13" s="62"/>
    </row>
    <row r="14" spans="1:11" x14ac:dyDescent="0.25">
      <c r="A14" s="61"/>
      <c r="B14" s="61"/>
      <c r="C14" s="61"/>
      <c r="D14" s="61"/>
      <c r="E14" s="61"/>
      <c r="F14" s="61"/>
      <c r="G14" s="61"/>
      <c r="H14" s="62"/>
      <c r="I14" s="62"/>
    </row>
    <row r="15" spans="1:11" x14ac:dyDescent="0.25">
      <c r="A15" s="61"/>
      <c r="B15" s="61"/>
      <c r="C15" s="61"/>
      <c r="D15" s="61"/>
      <c r="E15" s="61"/>
      <c r="F15" s="61"/>
      <c r="G15" s="61"/>
      <c r="H15" s="62"/>
      <c r="I15" s="62"/>
    </row>
    <row r="16" spans="1:11" x14ac:dyDescent="0.25">
      <c r="A16" s="61"/>
      <c r="B16" s="61"/>
      <c r="C16" s="61"/>
      <c r="D16" s="61"/>
      <c r="E16" s="61"/>
      <c r="F16" s="61"/>
      <c r="G16" s="61"/>
      <c r="H16" s="62"/>
      <c r="I16" s="62"/>
    </row>
    <row r="17" spans="1:9" x14ac:dyDescent="0.25">
      <c r="A17" s="61"/>
      <c r="B17" s="61"/>
      <c r="C17" s="61"/>
      <c r="D17" s="61"/>
      <c r="E17" s="61"/>
      <c r="F17" s="61"/>
      <c r="G17" s="61"/>
      <c r="H17" s="62"/>
      <c r="I17" s="62"/>
    </row>
    <row r="18" spans="1:9" x14ac:dyDescent="0.25">
      <c r="A18" s="61"/>
      <c r="B18" s="61"/>
      <c r="C18" s="61"/>
      <c r="D18" s="61"/>
      <c r="E18" s="61"/>
      <c r="F18" s="61"/>
      <c r="G18" s="61"/>
      <c r="H18" s="62"/>
      <c r="I18" s="62"/>
    </row>
    <row r="19" spans="1:9" x14ac:dyDescent="0.25">
      <c r="H19" s="75"/>
      <c r="I19" s="75"/>
    </row>
    <row r="20" spans="1:9" x14ac:dyDescent="0.25">
      <c r="H20" s="75"/>
      <c r="I20" s="75"/>
    </row>
    <row r="21" spans="1:9" x14ac:dyDescent="0.25">
      <c r="H21" s="75"/>
      <c r="I21" s="75"/>
    </row>
    <row r="22" spans="1:9" x14ac:dyDescent="0.25">
      <c r="H22" s="75"/>
      <c r="I22" s="75"/>
    </row>
    <row r="23" spans="1:9" x14ac:dyDescent="0.25">
      <c r="H23" s="75"/>
      <c r="I23" s="75"/>
    </row>
    <row r="24" spans="1:9" x14ac:dyDescent="0.25">
      <c r="H24" s="75"/>
      <c r="I24" s="75"/>
    </row>
    <row r="25" spans="1:9" x14ac:dyDescent="0.25">
      <c r="H25" s="75"/>
      <c r="I25" s="75"/>
    </row>
    <row r="26" spans="1:9" x14ac:dyDescent="0.25">
      <c r="H26" s="75"/>
      <c r="I26" s="75"/>
    </row>
    <row r="27" spans="1:9" x14ac:dyDescent="0.25">
      <c r="H27" s="75"/>
      <c r="I27" s="75"/>
    </row>
    <row r="28" spans="1:9" x14ac:dyDescent="0.25">
      <c r="H28" s="75"/>
      <c r="I28" s="75"/>
    </row>
    <row r="29" spans="1:9" x14ac:dyDescent="0.25">
      <c r="H29" s="75"/>
      <c r="I29" s="75"/>
    </row>
    <row r="30" spans="1:9" x14ac:dyDescent="0.25">
      <c r="H30" s="75"/>
      <c r="I30" s="75"/>
    </row>
    <row r="31" spans="1:9" x14ac:dyDescent="0.25">
      <c r="H31" s="75"/>
      <c r="I31" s="75"/>
    </row>
    <row r="32" spans="1:9" x14ac:dyDescent="0.25">
      <c r="H32" s="75"/>
      <c r="I32" s="75"/>
    </row>
    <row r="33" spans="8:9" x14ac:dyDescent="0.25">
      <c r="H33" s="75"/>
      <c r="I33" s="75"/>
    </row>
    <row r="34" spans="8:9" x14ac:dyDescent="0.25">
      <c r="H34" s="75"/>
      <c r="I34" s="75"/>
    </row>
  </sheetData>
  <sheetProtection formatCells="0" insertHyperlinks="0" sort="0" autoFilter="0" pivotTables="0"/>
  <mergeCells count="1">
    <mergeCell ref="A1:I1"/>
  </mergeCells>
  <dataValidations count="5">
    <dataValidation type="list" operator="equal" allowBlank="1" showErrorMessage="1" sqref="G3:G18">
      <formula1>"Oui,Non"</formula1>
    </dataValidation>
    <dataValidation type="list" operator="equal" allowBlank="1" showErrorMessage="1" sqref="C3:C18">
      <formula1>Statut_juridique</formula1>
    </dataValidation>
    <dataValidation type="whole" operator="greaterThanOrEqual" allowBlank="1" showInputMessage="1" showErrorMessage="1" prompt="Nombres entiers d'heures, sans préciser &quot;h&quot;" sqref="H3:H18">
      <formula1>0</formula1>
    </dataValidation>
    <dataValidation type="whole" operator="greaterThanOrEqual" allowBlank="1" showInputMessage="1" showErrorMessage="1" prompt="Nombres entiers" sqref="I3:I18">
      <formula1>0</formula1>
    </dataValidation>
    <dataValidation type="list" operator="equal" allowBlank="1" showErrorMessage="1" sqref="D3:D18 E3:E18 F3:F18">
      <formula1>"Oui,Non"</formula1>
    </dataValidation>
  </dataValidations>
  <pageMargins left="0.78749999999999998" right="0.78749999999999998" top="1.0249999999999999" bottom="1.0249999999999999" header="0.78749999999999998" footer="0.78749999999999998"/>
  <pageSetup paperSize="9" scale="39" firstPageNumber="0" orientation="portrait"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1">
        <x14:dataValidation type="list" operator="equal" allowBlank="1" showErrorMessage="1">
          <x14:formula1>
            <xm:f>Listes!$A$65:$A$73</xm:f>
          </x14:formula1>
          <xm:sqref>B3:B18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BT2"/>
  <sheetViews>
    <sheetView topLeftCell="Z1" workbookViewId="0">
      <selection activeCell="BT2" sqref="BT2"/>
    </sheetView>
  </sheetViews>
  <sheetFormatPr baseColWidth="10" defaultColWidth="10.5" defaultRowHeight="14.25" x14ac:dyDescent="0.2"/>
  <cols>
    <col min="1" max="1" width="10.5" style="3"/>
    <col min="2" max="2" width="14.125" style="3" customWidth="1"/>
    <col min="3" max="3" width="13" style="3" customWidth="1"/>
    <col min="4" max="4" width="10.5" style="3"/>
    <col min="5" max="5" width="17.625" style="3" customWidth="1"/>
    <col min="6" max="6" width="10.5" style="3"/>
    <col min="7" max="7" width="9.5" style="3" customWidth="1"/>
    <col min="8" max="8" width="16.625" style="3" customWidth="1"/>
    <col min="9" max="9" width="19" style="3" customWidth="1"/>
    <col min="10" max="10" width="18.875" style="3" customWidth="1"/>
    <col min="11" max="11" width="13.875" style="3" customWidth="1"/>
    <col min="12" max="12" width="10.5" style="3"/>
    <col min="13" max="13" width="19.25" style="3" customWidth="1"/>
    <col min="14" max="14" width="20.75" style="3" customWidth="1"/>
    <col min="15" max="15" width="18.25" style="3" customWidth="1"/>
    <col min="16" max="16" width="12.5" style="3" customWidth="1"/>
    <col min="17" max="17" width="10.5" style="3"/>
    <col min="18" max="19" width="10.5" style="4"/>
    <col min="20" max="25" width="10.5" style="3"/>
    <col min="26" max="30" width="10.5" style="4"/>
    <col min="31" max="35" width="10.5" style="3"/>
    <col min="36" max="59" width="10.5" style="4"/>
    <col min="60" max="61" width="10.5" style="3"/>
    <col min="62" max="69" width="10.5" style="4"/>
    <col min="70" max="70" width="13.375" style="4" customWidth="1"/>
    <col min="71" max="72" width="10.5" style="4"/>
  </cols>
  <sheetData>
    <row r="1" spans="1:72" x14ac:dyDescent="0.2">
      <c r="A1" s="5" t="s">
        <v>779</v>
      </c>
      <c r="B1" s="5" t="s">
        <v>780</v>
      </c>
      <c r="C1" s="5" t="s">
        <v>57</v>
      </c>
      <c r="D1" s="5" t="s">
        <v>58</v>
      </c>
      <c r="E1" s="5" t="s">
        <v>59</v>
      </c>
      <c r="F1" s="5" t="s">
        <v>60</v>
      </c>
      <c r="G1" s="5" t="s">
        <v>169</v>
      </c>
      <c r="H1" s="5" t="s">
        <v>62</v>
      </c>
      <c r="I1" s="5" t="s">
        <v>63</v>
      </c>
      <c r="J1" s="5" t="s">
        <v>64</v>
      </c>
      <c r="K1" s="5" t="s">
        <v>65</v>
      </c>
      <c r="L1" s="5" t="s">
        <v>66</v>
      </c>
      <c r="M1" s="5" t="s">
        <v>781</v>
      </c>
      <c r="N1" s="5" t="s">
        <v>782</v>
      </c>
      <c r="O1" s="5" t="s">
        <v>783</v>
      </c>
      <c r="P1" s="5" t="s">
        <v>70</v>
      </c>
      <c r="Q1" s="5" t="s">
        <v>71</v>
      </c>
      <c r="R1" s="6" t="s">
        <v>2</v>
      </c>
      <c r="S1" s="6" t="s">
        <v>3</v>
      </c>
      <c r="T1" s="5" t="s">
        <v>784</v>
      </c>
      <c r="U1" s="5" t="s">
        <v>785</v>
      </c>
      <c r="V1" s="5" t="s">
        <v>786</v>
      </c>
      <c r="W1" s="5" t="s">
        <v>787</v>
      </c>
      <c r="X1" s="5" t="s">
        <v>788</v>
      </c>
      <c r="Y1" s="5" t="s">
        <v>789</v>
      </c>
      <c r="Z1" s="6" t="s">
        <v>790</v>
      </c>
      <c r="AA1" s="6" t="s">
        <v>791</v>
      </c>
      <c r="AB1" s="6" t="s">
        <v>792</v>
      </c>
      <c r="AC1" s="6" t="s">
        <v>793</v>
      </c>
      <c r="AD1" s="6" t="s">
        <v>794</v>
      </c>
      <c r="AE1" s="5" t="s">
        <v>795</v>
      </c>
      <c r="AF1" s="5" t="s">
        <v>796</v>
      </c>
      <c r="AG1" s="5" t="s">
        <v>797</v>
      </c>
      <c r="AH1" s="5" t="s">
        <v>798</v>
      </c>
      <c r="AI1" s="5" t="s">
        <v>799</v>
      </c>
      <c r="AJ1" s="6" t="s">
        <v>800</v>
      </c>
      <c r="AK1" s="6" t="s">
        <v>801</v>
      </c>
      <c r="AL1" s="6" t="s">
        <v>802</v>
      </c>
      <c r="AM1" s="6" t="s">
        <v>803</v>
      </c>
      <c r="AN1" s="6" t="s">
        <v>804</v>
      </c>
      <c r="AO1" s="6" t="s">
        <v>805</v>
      </c>
      <c r="AP1" s="6" t="s">
        <v>806</v>
      </c>
      <c r="AQ1" s="6" t="s">
        <v>807</v>
      </c>
      <c r="AR1" s="6" t="s">
        <v>808</v>
      </c>
      <c r="AS1" s="6" t="s">
        <v>809</v>
      </c>
      <c r="AT1" s="6" t="s">
        <v>810</v>
      </c>
      <c r="AU1" s="6" t="s">
        <v>811</v>
      </c>
      <c r="AV1" s="6" t="s">
        <v>812</v>
      </c>
      <c r="AW1" s="6" t="s">
        <v>813</v>
      </c>
      <c r="AX1" s="6" t="s">
        <v>814</v>
      </c>
      <c r="AY1" s="6" t="s">
        <v>815</v>
      </c>
      <c r="AZ1" s="6" t="s">
        <v>816</v>
      </c>
      <c r="BA1" s="6" t="s">
        <v>817</v>
      </c>
      <c r="BB1" s="6" t="s">
        <v>818</v>
      </c>
      <c r="BC1" s="6" t="s">
        <v>819</v>
      </c>
      <c r="BD1" s="6" t="s">
        <v>820</v>
      </c>
      <c r="BE1" s="6" t="s">
        <v>821</v>
      </c>
      <c r="BF1" s="6" t="s">
        <v>822</v>
      </c>
      <c r="BG1" s="6" t="s">
        <v>823</v>
      </c>
      <c r="BH1" s="5" t="s">
        <v>824</v>
      </c>
      <c r="BI1" s="5" t="s">
        <v>825</v>
      </c>
      <c r="BJ1" s="6" t="s">
        <v>826</v>
      </c>
      <c r="BK1" s="6" t="s">
        <v>827</v>
      </c>
      <c r="BL1" s="6" t="s">
        <v>828</v>
      </c>
      <c r="BM1" s="4" t="s">
        <v>970</v>
      </c>
      <c r="BN1" s="4" t="s">
        <v>971</v>
      </c>
      <c r="BO1" s="4" t="s">
        <v>972</v>
      </c>
      <c r="BP1" s="4" t="s">
        <v>973</v>
      </c>
      <c r="BQ1" s="4" t="s">
        <v>974</v>
      </c>
      <c r="BR1" s="4" t="s">
        <v>975</v>
      </c>
      <c r="BS1" s="4" t="s">
        <v>976</v>
      </c>
      <c r="BT1" s="4" t="s">
        <v>977</v>
      </c>
    </row>
    <row r="2" spans="1:72" x14ac:dyDescent="0.2">
      <c r="A2" s="3" t="e">
        <f>VLOOKUP(Général!B3,'Données générales structures'!$A$1:$Q$76,2,0)</f>
        <v>#N/A</v>
      </c>
      <c r="B2" s="3">
        <f>Général!B3</f>
        <v>0</v>
      </c>
      <c r="C2" s="3" t="e">
        <f>VLOOKUP(Général!$B$3,'Données générales structures'!$A$1:$Q$76,3,0)</f>
        <v>#N/A</v>
      </c>
      <c r="D2" s="3" t="e">
        <f>VLOOKUP(Général!$B$3,'Données générales structures'!$A$1:$Q$76,4,0)</f>
        <v>#N/A</v>
      </c>
      <c r="E2" s="3" t="e">
        <f>VLOOKUP(Général!$B$3,'Données générales structures'!$A$1:$Q$76,5,0)</f>
        <v>#N/A</v>
      </c>
      <c r="F2" s="3" t="e">
        <f>VLOOKUP(Général!$B$3,'Données générales structures'!$A$1:$Q$76,6,0)</f>
        <v>#N/A</v>
      </c>
      <c r="G2" s="3" t="e">
        <f>VLOOKUP(Général!$B$3,'Données générales structures'!$A$1:$Q$76,7,0)</f>
        <v>#N/A</v>
      </c>
      <c r="H2" s="3" t="e">
        <f>VLOOKUP(Général!$B$3,'Données générales structures'!$A$1:$Q$76,8,0)</f>
        <v>#N/A</v>
      </c>
      <c r="I2" s="3" t="e">
        <f>VLOOKUP(Général!$B$3,'Données générales structures'!$A$1:$Q$76,9,0)</f>
        <v>#N/A</v>
      </c>
      <c r="J2" s="3" t="e">
        <f>VLOOKUP(Général!$B$3,'Données générales structures'!$A$1:$Q$76,10,0)</f>
        <v>#N/A</v>
      </c>
      <c r="K2" s="3" t="e">
        <f>VLOOKUP(Général!$B$3,'Données générales structures'!$A$1:$Q$76,11,0)</f>
        <v>#N/A</v>
      </c>
      <c r="L2" s="3" t="e">
        <f>VLOOKUP(Général!$B$3,'Données générales structures'!$A$1:$Q$76,12,0)</f>
        <v>#N/A</v>
      </c>
      <c r="M2" s="3" t="e">
        <f>VLOOKUP(Général!$B$3,'Données générales structures'!$A$1:$Q$76,13,0)</f>
        <v>#N/A</v>
      </c>
      <c r="N2" s="3" t="e">
        <f>VLOOKUP(Général!$B$3,'Données générales structures'!$A$1:$Q$76,14,0)</f>
        <v>#N/A</v>
      </c>
      <c r="O2" s="3" t="e">
        <f>VLOOKUP(Général!$B$3,'Données générales structures'!$A$1:$Q$76,15,0)</f>
        <v>#N/A</v>
      </c>
      <c r="P2" s="3" t="e">
        <f>VLOOKUP(Général!$B$3,'Données générales structures'!$A$1:$Q$76,16,0)</f>
        <v>#N/A</v>
      </c>
      <c r="Q2" s="3" t="e">
        <f>VLOOKUP(Général!$B$3,'Données générales structures'!$A$1:$Q$76,17,0)</f>
        <v>#N/A</v>
      </c>
      <c r="R2" s="4" t="str">
        <f>IF(Général!$B4="","",Général!$B4)</f>
        <v/>
      </c>
      <c r="S2" s="4" t="str">
        <f>IF(Général!$B5="","",Général!$B5)</f>
        <v/>
      </c>
      <c r="T2" s="3" t="str">
        <f>IF(Général!$B8="","",Général!$B8)</f>
        <v/>
      </c>
      <c r="U2" s="3" t="str">
        <f>IF(Général!$B12="","",Général!$B12)</f>
        <v/>
      </c>
      <c r="V2" s="3" t="str">
        <f>IF(Général!$B13="","",Général!$B13)</f>
        <v/>
      </c>
      <c r="W2" s="3" t="str">
        <f>IF(Général!$B14="","",Général!$B14)</f>
        <v/>
      </c>
      <c r="X2" s="3" t="e">
        <f>IF(Général!#REF!="","",Général!#REF!)</f>
        <v>#REF!</v>
      </c>
      <c r="Y2" s="3" t="str">
        <f>IF(Général!$B15="","",Général!$B15)</f>
        <v/>
      </c>
      <c r="Z2" s="4" t="str">
        <f>IF(Général!$B19="","",Général!$B19)</f>
        <v/>
      </c>
      <c r="AA2" s="4" t="str">
        <f>IF(Général!$B22="","",Général!$B22)</f>
        <v/>
      </c>
      <c r="AB2" s="4" t="str">
        <f>IF(Général!$B23="","",Général!$B23)</f>
        <v/>
      </c>
      <c r="AC2" s="4" t="str">
        <f>IF(Général!$B24="","",Général!$B24)</f>
        <v/>
      </c>
      <c r="AD2" s="4" t="str">
        <f>IF(Général!$B25="","",Général!$B25)</f>
        <v/>
      </c>
      <c r="AE2" s="3" t="str">
        <f>IF(Général!$B30="","",Général!$B30)</f>
        <v/>
      </c>
      <c r="AF2" s="3" t="str">
        <f>IF(Général!$B31="","",Général!$B31)</f>
        <v/>
      </c>
      <c r="AG2" s="3" t="str">
        <f>IF(Général!$B32="","",Général!$B32)</f>
        <v/>
      </c>
      <c r="AH2" s="3" t="str">
        <f>IF(Général!$B33="","",Général!$B33)</f>
        <v/>
      </c>
      <c r="AI2" s="3" t="str">
        <f>IF(Général!$B34="","",Général!$B34)</f>
        <v/>
      </c>
      <c r="AJ2" s="4" t="str">
        <f>IF(Général!$B37="","",Général!$B37)</f>
        <v/>
      </c>
      <c r="AK2" s="4" t="str">
        <f>IF(Général!$B38="","",Général!$B38)</f>
        <v/>
      </c>
      <c r="AL2" s="4" t="str">
        <f>IF(Général!$B39="","",Général!$B39)</f>
        <v/>
      </c>
      <c r="AM2" s="4" t="str">
        <f>IF(Général!$B40="","",Général!$B40)</f>
        <v/>
      </c>
      <c r="AN2" s="4" t="str">
        <f>IF(Général!$B42="","",Général!$B42)</f>
        <v/>
      </c>
      <c r="AO2" s="4" t="str">
        <f>IF(Général!$B43="","",Général!$B43)</f>
        <v/>
      </c>
      <c r="AP2" s="4" t="str">
        <f>IF(Général!$B44="","",Général!$B44)</f>
        <v/>
      </c>
      <c r="AQ2" s="4" t="str">
        <f>IF(Général!$B45="","",Général!$B45)</f>
        <v/>
      </c>
      <c r="AR2" s="4" t="str">
        <f>IF(Général!$B46="","",Général!$B46)</f>
        <v/>
      </c>
      <c r="AS2" s="4" t="str">
        <f>IF(Général!$B47="","",Général!$B47)</f>
        <v/>
      </c>
      <c r="AT2" s="4" t="str">
        <f>IF(Général!$B48="","",Général!$B48)</f>
        <v/>
      </c>
      <c r="AU2" s="4" t="e">
        <f>IF(Général!#REF!="","",Général!#REF!)</f>
        <v>#REF!</v>
      </c>
      <c r="AV2" s="4" t="str">
        <f>IF(Général!$B49="","",Général!$B49)</f>
        <v/>
      </c>
      <c r="AW2" s="4" t="str">
        <f>IF(Général!$B50="","",Général!$B50)</f>
        <v/>
      </c>
      <c r="AX2" s="4" t="str">
        <f>IF(Général!$B51="","",Général!$B51)</f>
        <v/>
      </c>
      <c r="AY2" s="4" t="str">
        <f>IF(Général!$B52="","",Général!$B52)</f>
        <v/>
      </c>
      <c r="AZ2" s="4" t="str">
        <f>IF(Général!$B53="","",Général!$B53)</f>
        <v/>
      </c>
      <c r="BA2" s="4" t="str">
        <f>IF(Général!$B54="","",Général!$B54)</f>
        <v/>
      </c>
      <c r="BB2" s="4" t="str">
        <f>IF(Général!$B55="","",Général!$B55)</f>
        <v/>
      </c>
      <c r="BC2" s="4" t="str">
        <f>IF(Général!$B56="","",Général!$B56)</f>
        <v/>
      </c>
      <c r="BD2" s="4" t="str">
        <f>IF(Général!$B57="","",Général!$B57)</f>
        <v/>
      </c>
      <c r="BE2" s="4" t="str">
        <f>IF(Général!$B58="","",Général!$B58)</f>
        <v/>
      </c>
      <c r="BF2" s="4" t="str">
        <f>IF(Général!$B59="","",Général!$B59)</f>
        <v/>
      </c>
      <c r="BG2" s="4" t="str">
        <f>IF(Général!$B60="","",Général!$B60)</f>
        <v/>
      </c>
      <c r="BH2" s="3" t="str">
        <f>IF(Général!$B63="","",Général!$B63)</f>
        <v/>
      </c>
      <c r="BI2" s="3" t="str">
        <f>IF(Général!$B64="","",Général!$B64)</f>
        <v/>
      </c>
      <c r="BJ2" s="4" t="str">
        <f>IF(Général!$B67="","",Général!$B67)</f>
        <v/>
      </c>
      <c r="BK2" s="4" t="str">
        <f>IF(Général!$B69="","",Général!$B69)</f>
        <v/>
      </c>
      <c r="BL2" s="4" t="e">
        <f>IF(Général!#REF!="","",Général!#REF!)</f>
        <v>#REF!</v>
      </c>
      <c r="BM2" s="4" t="e">
        <f>IF(Général!#REF!="","",Général!#REF!)</f>
        <v>#REF!</v>
      </c>
      <c r="BN2" s="4" t="e">
        <f>IF(Général!#REF!="","",Général!#REF!)</f>
        <v>#REF!</v>
      </c>
      <c r="BO2" s="4" t="e">
        <f>IF(Général!#REF!="","",Général!#REF!)</f>
        <v>#REF!</v>
      </c>
      <c r="BP2" s="4" t="e">
        <f>IF(Général!#REF!="","",Général!#REF!)</f>
        <v>#REF!</v>
      </c>
      <c r="BQ2" s="4" t="e">
        <f>IF(Général!#REF!="","",Général!#REF!)</f>
        <v>#REF!</v>
      </c>
      <c r="BR2" s="4" t="e">
        <f>IF(Général!#REF!="","",Général!#REF!)</f>
        <v>#REF!</v>
      </c>
      <c r="BS2" s="4" t="e">
        <f>IF(Général!#REF!="","",Général!#REF!)</f>
        <v>#REF!</v>
      </c>
      <c r="BT2" s="4" t="e">
        <f>IF(Général!#REF!="","",Général!#REF!)</f>
        <v>#REF!</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&amp;C&amp;10&amp;A</oddHeader>
    <oddFooter>&amp;C&amp;10Page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5"/>
  <sheetViews>
    <sheetView view="pageBreakPreview" topLeftCell="C1" zoomScaleNormal="100" zoomScaleSheetLayoutView="100" workbookViewId="0">
      <selection activeCell="F3" sqref="F3"/>
    </sheetView>
  </sheetViews>
  <sheetFormatPr baseColWidth="10" defaultColWidth="11" defaultRowHeight="15" x14ac:dyDescent="0.25"/>
  <cols>
    <col min="1" max="1" width="10.625" style="40" customWidth="1"/>
    <col min="2" max="2" width="35.25" style="40" customWidth="1"/>
    <col min="3" max="3" width="24.75" style="40" customWidth="1"/>
    <col min="4" max="4" width="21.5" style="40" customWidth="1"/>
    <col min="5" max="5" width="20" style="40" customWidth="1"/>
    <col min="6" max="6" width="15.75" style="40" customWidth="1"/>
    <col min="7" max="7" width="17.875" style="40" customWidth="1"/>
    <col min="8" max="8" width="11.875" style="40" bestFit="1" customWidth="1"/>
    <col min="9" max="16384" width="11" style="40"/>
  </cols>
  <sheetData>
    <row r="1" spans="1:8" ht="31.5" customHeight="1" thickBot="1" x14ac:dyDescent="0.3">
      <c r="A1" s="256" t="s">
        <v>2197</v>
      </c>
      <c r="B1" s="257"/>
      <c r="C1" s="257"/>
      <c r="D1" s="257"/>
      <c r="E1" s="257"/>
      <c r="F1" s="257"/>
      <c r="G1" s="257"/>
      <c r="H1" s="118"/>
    </row>
    <row r="2" spans="1:8" ht="30.75" customHeight="1" thickBot="1" x14ac:dyDescent="0.3">
      <c r="A2" s="258" t="s">
        <v>2329</v>
      </c>
      <c r="B2" s="259"/>
      <c r="C2" s="259"/>
      <c r="D2" s="259"/>
      <c r="E2" s="259"/>
      <c r="F2" s="259"/>
      <c r="G2" s="260"/>
    </row>
    <row r="3" spans="1:8" ht="87.75" customHeight="1" thickBot="1" x14ac:dyDescent="0.3">
      <c r="A3" s="84" t="s">
        <v>2170</v>
      </c>
      <c r="B3" s="71" t="s">
        <v>2171</v>
      </c>
      <c r="C3" s="71" t="s">
        <v>2201</v>
      </c>
      <c r="D3" s="71" t="s">
        <v>2172</v>
      </c>
      <c r="E3" s="71" t="s">
        <v>2202</v>
      </c>
      <c r="F3" s="71" t="s">
        <v>2173</v>
      </c>
      <c r="G3" s="199"/>
      <c r="H3" s="113" t="s">
        <v>2151</v>
      </c>
    </row>
    <row r="4" spans="1:8" x14ac:dyDescent="0.25">
      <c r="A4" s="119"/>
      <c r="B4" s="119"/>
      <c r="C4" s="119"/>
      <c r="D4" s="119"/>
      <c r="E4" s="119"/>
      <c r="F4" s="119"/>
      <c r="G4" s="200"/>
      <c r="H4" s="113"/>
    </row>
    <row r="5" spans="1:8" ht="15.75" thickBot="1" x14ac:dyDescent="0.3">
      <c r="A5" s="120"/>
      <c r="B5" s="120"/>
      <c r="C5" s="120"/>
      <c r="D5" s="120"/>
      <c r="E5" s="120"/>
      <c r="F5" s="120"/>
      <c r="G5" s="201"/>
      <c r="H5" s="113"/>
    </row>
    <row r="6" spans="1:8" ht="87.75" customHeight="1" thickBot="1" x14ac:dyDescent="0.3">
      <c r="A6" s="258" t="s">
        <v>2330</v>
      </c>
      <c r="B6" s="259"/>
      <c r="C6" s="259"/>
      <c r="D6" s="259"/>
      <c r="E6" s="259"/>
      <c r="F6" s="259"/>
      <c r="G6" s="260"/>
    </row>
    <row r="7" spans="1:8" ht="45.75" thickBot="1" x14ac:dyDescent="0.3">
      <c r="A7" s="70" t="s">
        <v>2059</v>
      </c>
      <c r="B7" s="71" t="s">
        <v>986</v>
      </c>
      <c r="C7" s="72" t="s">
        <v>1083</v>
      </c>
      <c r="D7" s="72" t="s">
        <v>2061</v>
      </c>
      <c r="E7" s="72" t="s">
        <v>2321</v>
      </c>
      <c r="F7" s="72" t="s">
        <v>1093</v>
      </c>
      <c r="G7" s="73" t="s">
        <v>1094</v>
      </c>
      <c r="H7" s="113" t="s">
        <v>2151</v>
      </c>
    </row>
    <row r="8" spans="1:8" x14ac:dyDescent="0.25">
      <c r="A8" s="69"/>
      <c r="B8" s="69"/>
      <c r="C8" s="69"/>
      <c r="D8" s="69"/>
      <c r="E8" s="69"/>
      <c r="F8" s="69"/>
      <c r="G8" s="69"/>
    </row>
    <row r="9" spans="1:8" x14ac:dyDescent="0.25">
      <c r="A9" s="46"/>
      <c r="B9" s="46"/>
      <c r="C9" s="46"/>
      <c r="D9" s="46"/>
      <c r="E9" s="46"/>
      <c r="F9" s="46"/>
      <c r="G9" s="46"/>
    </row>
    <row r="10" spans="1:8" x14ac:dyDescent="0.25">
      <c r="A10" s="46"/>
      <c r="B10" s="46"/>
      <c r="C10" s="46"/>
      <c r="D10" s="46"/>
      <c r="E10" s="46"/>
      <c r="F10" s="46"/>
      <c r="G10" s="46"/>
    </row>
    <row r="11" spans="1:8" x14ac:dyDescent="0.25">
      <c r="A11" s="46"/>
      <c r="B11" s="46"/>
      <c r="C11" s="46"/>
      <c r="D11" s="46"/>
      <c r="E11" s="46"/>
      <c r="F11" s="46"/>
      <c r="G11" s="46"/>
    </row>
    <row r="12" spans="1:8" x14ac:dyDescent="0.25">
      <c r="A12" s="46"/>
      <c r="B12" s="46"/>
      <c r="C12" s="46"/>
      <c r="D12" s="46"/>
      <c r="E12" s="46"/>
      <c r="F12" s="46"/>
      <c r="G12" s="46"/>
    </row>
    <row r="13" spans="1:8" x14ac:dyDescent="0.25">
      <c r="A13" s="46"/>
      <c r="B13" s="46"/>
      <c r="C13" s="46"/>
      <c r="D13" s="46"/>
      <c r="E13" s="46"/>
      <c r="F13" s="46"/>
      <c r="G13" s="46"/>
    </row>
    <row r="14" spans="1:8" x14ac:dyDescent="0.25">
      <c r="A14" s="46"/>
      <c r="B14" s="46"/>
      <c r="C14" s="46"/>
      <c r="D14" s="46"/>
      <c r="E14" s="46"/>
      <c r="F14" s="46"/>
      <c r="G14" s="46"/>
    </row>
    <row r="15" spans="1:8" x14ac:dyDescent="0.25">
      <c r="A15" s="46"/>
      <c r="B15" s="46"/>
      <c r="C15" s="46"/>
      <c r="D15" s="46"/>
      <c r="E15" s="46"/>
      <c r="F15" s="46"/>
      <c r="G15" s="46"/>
    </row>
    <row r="16" spans="1:8" x14ac:dyDescent="0.25">
      <c r="A16" s="46"/>
      <c r="B16" s="46"/>
      <c r="C16" s="46"/>
      <c r="D16" s="46"/>
      <c r="E16" s="46"/>
      <c r="F16" s="46"/>
      <c r="G16" s="46"/>
    </row>
    <row r="17" spans="1:7" x14ac:dyDescent="0.25">
      <c r="A17" s="46"/>
      <c r="B17" s="46"/>
      <c r="C17" s="46"/>
      <c r="D17" s="46"/>
      <c r="E17" s="46"/>
      <c r="F17" s="46"/>
      <c r="G17" s="46"/>
    </row>
    <row r="18" spans="1:7" x14ac:dyDescent="0.25">
      <c r="A18" s="46"/>
      <c r="B18" s="46"/>
      <c r="C18" s="46"/>
      <c r="D18" s="46"/>
      <c r="E18" s="46"/>
      <c r="F18" s="46"/>
      <c r="G18" s="46"/>
    </row>
    <row r="19" spans="1:7" x14ac:dyDescent="0.25">
      <c r="A19" s="46"/>
      <c r="B19" s="46"/>
      <c r="C19" s="46"/>
      <c r="D19" s="46"/>
      <c r="E19" s="46"/>
      <c r="F19" s="46"/>
      <c r="G19" s="46"/>
    </row>
    <row r="20" spans="1:7" x14ac:dyDescent="0.25">
      <c r="A20" s="46"/>
      <c r="B20" s="46"/>
      <c r="C20" s="46"/>
      <c r="D20" s="46"/>
      <c r="E20" s="46"/>
      <c r="F20" s="46"/>
      <c r="G20" s="46"/>
    </row>
    <row r="21" spans="1:7" x14ac:dyDescent="0.25">
      <c r="A21" s="46"/>
      <c r="B21" s="46"/>
      <c r="C21" s="46"/>
      <c r="D21" s="46"/>
      <c r="E21" s="46"/>
      <c r="F21" s="46"/>
      <c r="G21" s="46"/>
    </row>
    <row r="22" spans="1:7" x14ac:dyDescent="0.25">
      <c r="A22" s="46"/>
      <c r="B22" s="46"/>
      <c r="C22" s="46"/>
      <c r="D22" s="46"/>
      <c r="E22" s="46"/>
      <c r="F22" s="46"/>
      <c r="G22" s="46"/>
    </row>
    <row r="23" spans="1:7" x14ac:dyDescent="0.25">
      <c r="A23" s="46"/>
      <c r="B23" s="46"/>
      <c r="C23" s="46"/>
      <c r="D23" s="46"/>
      <c r="E23" s="46"/>
      <c r="F23" s="46"/>
      <c r="G23" s="46"/>
    </row>
    <row r="24" spans="1:7" x14ac:dyDescent="0.25">
      <c r="A24" s="46"/>
      <c r="B24" s="46"/>
      <c r="C24" s="46"/>
      <c r="D24" s="46"/>
      <c r="E24" s="46"/>
      <c r="F24" s="46"/>
      <c r="G24" s="46"/>
    </row>
    <row r="25" spans="1:7" x14ac:dyDescent="0.25">
      <c r="A25" s="46"/>
      <c r="B25" s="46"/>
      <c r="C25" s="46"/>
      <c r="D25" s="46"/>
      <c r="E25" s="46"/>
      <c r="F25" s="46"/>
      <c r="G25" s="46"/>
    </row>
  </sheetData>
  <mergeCells count="3">
    <mergeCell ref="A1:G1"/>
    <mergeCell ref="A6:G6"/>
    <mergeCell ref="A2:G2"/>
  </mergeCells>
  <dataValidations count="2">
    <dataValidation type="whole" allowBlank="1" showInputMessage="1" showErrorMessage="1" prompt="Nombres entiers" sqref="F8:G25">
      <formula1>1</formula1>
      <formula2>10000</formula2>
    </dataValidation>
    <dataValidation allowBlank="1" showInputMessage="1" showErrorMessage="1" prompt="Nombres entiers" sqref="D4:D5 F4:F5"/>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Listes!$A$2:$A$3</xm:f>
          </x14:formula1>
          <xm:sqref>C8:D25 E4:E5</xm:sqref>
        </x14:dataValidation>
        <x14:dataValidation type="list" allowBlank="1" showInputMessage="1" showErrorMessage="1">
          <x14:formula1>
            <xm:f>Listes!$A$89:$A$92</xm:f>
          </x14:formula1>
          <xm:sqref>A8:A25</xm:sqref>
        </x14:dataValidation>
        <x14:dataValidation type="list" allowBlank="1" showInputMessage="1" showErrorMessage="1">
          <x14:formula1>
            <xm:f>Listes!$O$3:$O$8</xm:f>
          </x14:formula1>
          <xm:sqref>C4:C5</xm:sqref>
        </x14:dataValidation>
        <x14:dataValidation type="list" allowBlank="1" showInputMessage="1" showErrorMessage="1">
          <x14:formula1>
            <xm:f>Listes!$E$2:$E$513</xm:f>
          </x14:formula1>
          <xm:sqref>B4:B5</xm:sqref>
        </x14:dataValidation>
        <x14:dataValidation type="list" allowBlank="1" showInputMessage="1" showErrorMessage="1">
          <x14:formula1>
            <xm:f>Listes!$Q$3:$Q$98</xm:f>
          </x14:formula1>
          <xm:sqref>A4:A5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7"/>
  <sheetViews>
    <sheetView tabSelected="1" view="pageBreakPreview" zoomScaleNormal="100" zoomScaleSheetLayoutView="100" workbookViewId="0">
      <selection activeCell="B3" sqref="B3"/>
    </sheetView>
  </sheetViews>
  <sheetFormatPr baseColWidth="10" defaultColWidth="11" defaultRowHeight="15" x14ac:dyDescent="0.25"/>
  <cols>
    <col min="1" max="1" width="62" style="40" customWidth="1"/>
    <col min="2" max="2" width="11" style="40" customWidth="1"/>
    <col min="3" max="3" width="11" style="40"/>
    <col min="4" max="4" width="9.25" style="40" customWidth="1"/>
    <col min="5" max="5" width="57.5" style="40" bestFit="1" customWidth="1"/>
    <col min="6" max="16384" width="11" style="40"/>
  </cols>
  <sheetData>
    <row r="1" spans="1:7" ht="20.25" thickBot="1" x14ac:dyDescent="0.35">
      <c r="A1" s="273" t="s">
        <v>2060</v>
      </c>
      <c r="B1" s="274"/>
      <c r="C1" s="274"/>
      <c r="D1" s="274"/>
      <c r="E1" s="274"/>
      <c r="F1" s="274"/>
      <c r="G1" s="275"/>
    </row>
    <row r="2" spans="1:7" ht="15.75" thickBot="1" x14ac:dyDescent="0.3"/>
    <row r="3" spans="1:7" ht="31.5" x14ac:dyDescent="0.25">
      <c r="A3" s="121" t="s">
        <v>1095</v>
      </c>
      <c r="B3" s="122" t="s">
        <v>2331</v>
      </c>
      <c r="C3" s="123" t="s">
        <v>2332</v>
      </c>
      <c r="D3" s="113"/>
      <c r="E3" s="133" t="s">
        <v>2196</v>
      </c>
      <c r="F3" s="134" t="s">
        <v>2333</v>
      </c>
      <c r="G3" s="135">
        <v>2021</v>
      </c>
    </row>
    <row r="4" spans="1:7" x14ac:dyDescent="0.25">
      <c r="A4" s="264" t="s">
        <v>1096</v>
      </c>
      <c r="B4" s="265"/>
      <c r="C4" s="266"/>
      <c r="E4" s="267" t="s">
        <v>1113</v>
      </c>
      <c r="F4" s="268"/>
      <c r="G4" s="269"/>
    </row>
    <row r="5" spans="1:7" x14ac:dyDescent="0.25">
      <c r="A5" s="124" t="s">
        <v>1108</v>
      </c>
      <c r="B5" s="41"/>
      <c r="C5" s="125"/>
      <c r="E5" s="136" t="s">
        <v>1114</v>
      </c>
      <c r="F5" s="42"/>
      <c r="G5" s="128"/>
    </row>
    <row r="6" spans="1:7" x14ac:dyDescent="0.25">
      <c r="A6" s="124" t="s">
        <v>1109</v>
      </c>
      <c r="B6" s="41"/>
      <c r="C6" s="125"/>
      <c r="E6" s="124" t="s">
        <v>1115</v>
      </c>
      <c r="F6" s="41"/>
      <c r="G6" s="125"/>
    </row>
    <row r="7" spans="1:7" ht="30" x14ac:dyDescent="0.25">
      <c r="A7" s="126" t="s">
        <v>1131</v>
      </c>
      <c r="B7" s="41"/>
      <c r="C7" s="125"/>
      <c r="E7" s="124" t="s">
        <v>1116</v>
      </c>
      <c r="F7" s="41"/>
      <c r="G7" s="125"/>
    </row>
    <row r="8" spans="1:7" x14ac:dyDescent="0.25">
      <c r="A8" s="124" t="s">
        <v>1110</v>
      </c>
      <c r="B8" s="41"/>
      <c r="C8" s="125"/>
      <c r="E8" s="127"/>
      <c r="F8" s="42"/>
      <c r="G8" s="128"/>
    </row>
    <row r="9" spans="1:7" x14ac:dyDescent="0.25">
      <c r="A9" s="127"/>
      <c r="B9" s="42"/>
      <c r="C9" s="128"/>
      <c r="E9" s="136" t="s">
        <v>1117</v>
      </c>
      <c r="F9" s="42"/>
      <c r="G9" s="128"/>
    </row>
    <row r="10" spans="1:7" x14ac:dyDescent="0.25">
      <c r="A10" s="264" t="s">
        <v>1099</v>
      </c>
      <c r="B10" s="265"/>
      <c r="C10" s="266"/>
      <c r="E10" s="124"/>
      <c r="F10" s="41"/>
      <c r="G10" s="125"/>
    </row>
    <row r="11" spans="1:7" x14ac:dyDescent="0.25">
      <c r="A11" s="124" t="s">
        <v>1097</v>
      </c>
      <c r="B11" s="41"/>
      <c r="C11" s="125"/>
      <c r="E11" s="127"/>
      <c r="F11" s="42"/>
      <c r="G11" s="128"/>
    </row>
    <row r="12" spans="1:7" x14ac:dyDescent="0.25">
      <c r="A12" s="124" t="s">
        <v>1101</v>
      </c>
      <c r="B12" s="41"/>
      <c r="C12" s="125"/>
      <c r="E12" s="136" t="s">
        <v>1118</v>
      </c>
      <c r="F12" s="42"/>
      <c r="G12" s="128"/>
    </row>
    <row r="13" spans="1:7" x14ac:dyDescent="0.25">
      <c r="A13" s="124" t="s">
        <v>1098</v>
      </c>
      <c r="B13" s="41"/>
      <c r="C13" s="125"/>
      <c r="E13" s="124"/>
      <c r="F13" s="41"/>
      <c r="G13" s="125"/>
    </row>
    <row r="14" spans="1:7" x14ac:dyDescent="0.25">
      <c r="A14" s="127"/>
      <c r="B14" s="42"/>
      <c r="C14" s="128"/>
      <c r="E14" s="136" t="s">
        <v>1119</v>
      </c>
      <c r="F14" s="42"/>
      <c r="G14" s="128"/>
    </row>
    <row r="15" spans="1:7" x14ac:dyDescent="0.25">
      <c r="A15" s="264" t="s">
        <v>1112</v>
      </c>
      <c r="B15" s="265"/>
      <c r="C15" s="266"/>
      <c r="E15" s="124"/>
      <c r="F15" s="41"/>
      <c r="G15" s="125"/>
    </row>
    <row r="16" spans="1:7" x14ac:dyDescent="0.25">
      <c r="A16" s="124"/>
      <c r="B16" s="41"/>
      <c r="C16" s="125"/>
      <c r="E16" s="124"/>
      <c r="F16" s="41"/>
      <c r="G16" s="125"/>
    </row>
    <row r="17" spans="1:7" x14ac:dyDescent="0.25">
      <c r="A17" s="127"/>
      <c r="B17" s="42"/>
      <c r="C17" s="128"/>
      <c r="E17" s="124"/>
      <c r="F17" s="41"/>
      <c r="G17" s="125"/>
    </row>
    <row r="18" spans="1:7" x14ac:dyDescent="0.25">
      <c r="A18" s="264" t="s">
        <v>1100</v>
      </c>
      <c r="B18" s="265"/>
      <c r="C18" s="266"/>
      <c r="E18" s="127"/>
      <c r="F18" s="42"/>
      <c r="G18" s="128"/>
    </row>
    <row r="19" spans="1:7" x14ac:dyDescent="0.25">
      <c r="A19" s="129"/>
      <c r="B19" s="41"/>
      <c r="C19" s="125"/>
      <c r="E19" s="136" t="s">
        <v>1120</v>
      </c>
      <c r="F19" s="42"/>
      <c r="G19" s="128"/>
    </row>
    <row r="20" spans="1:7" x14ac:dyDescent="0.25">
      <c r="A20" s="127"/>
      <c r="B20" s="42"/>
      <c r="C20" s="128"/>
      <c r="E20" s="124"/>
      <c r="F20" s="41"/>
      <c r="G20" s="125"/>
    </row>
    <row r="21" spans="1:7" x14ac:dyDescent="0.25">
      <c r="A21" s="264" t="s">
        <v>1102</v>
      </c>
      <c r="B21" s="265"/>
      <c r="C21" s="266"/>
      <c r="E21" s="127"/>
      <c r="F21" s="42"/>
      <c r="G21" s="128"/>
    </row>
    <row r="22" spans="1:7" x14ac:dyDescent="0.25">
      <c r="A22" s="124" t="s">
        <v>1103</v>
      </c>
      <c r="B22" s="41"/>
      <c r="C22" s="125"/>
      <c r="E22" s="136" t="s">
        <v>1121</v>
      </c>
      <c r="F22" s="42"/>
      <c r="G22" s="128"/>
    </row>
    <row r="23" spans="1:7" x14ac:dyDescent="0.25">
      <c r="A23" s="124" t="s">
        <v>1104</v>
      </c>
      <c r="B23" s="41"/>
      <c r="C23" s="125"/>
      <c r="E23" s="129"/>
      <c r="F23" s="41"/>
      <c r="G23" s="125"/>
    </row>
    <row r="24" spans="1:7" x14ac:dyDescent="0.25">
      <c r="A24" s="124" t="s">
        <v>1105</v>
      </c>
      <c r="B24" s="41"/>
      <c r="C24" s="125"/>
      <c r="E24" s="137"/>
      <c r="F24" s="42"/>
      <c r="G24" s="128"/>
    </row>
    <row r="25" spans="1:7" x14ac:dyDescent="0.25">
      <c r="A25" s="127"/>
      <c r="B25" s="42"/>
      <c r="C25" s="128"/>
      <c r="E25" s="264" t="s">
        <v>1122</v>
      </c>
      <c r="F25" s="265"/>
      <c r="G25" s="266"/>
    </row>
    <row r="26" spans="1:7" x14ac:dyDescent="0.25">
      <c r="A26" s="264" t="s">
        <v>1106</v>
      </c>
      <c r="B26" s="265"/>
      <c r="C26" s="266"/>
      <c r="E26" s="138" t="s">
        <v>1123</v>
      </c>
      <c r="F26" s="41"/>
      <c r="G26" s="125"/>
    </row>
    <row r="27" spans="1:7" x14ac:dyDescent="0.25">
      <c r="A27" s="129"/>
      <c r="B27" s="41"/>
      <c r="C27" s="125"/>
      <c r="E27" s="138" t="s">
        <v>1124</v>
      </c>
      <c r="F27" s="41"/>
      <c r="G27" s="125"/>
    </row>
    <row r="28" spans="1:7" x14ac:dyDescent="0.25">
      <c r="A28" s="127"/>
      <c r="B28" s="42"/>
      <c r="C28" s="128"/>
      <c r="E28" s="136"/>
      <c r="F28" s="42"/>
      <c r="G28" s="128"/>
    </row>
    <row r="29" spans="1:7" x14ac:dyDescent="0.25">
      <c r="A29" s="270" t="s">
        <v>1107</v>
      </c>
      <c r="B29" s="271"/>
      <c r="C29" s="272"/>
      <c r="E29" s="264" t="s">
        <v>1125</v>
      </c>
      <c r="F29" s="265"/>
      <c r="G29" s="266"/>
    </row>
    <row r="30" spans="1:7" x14ac:dyDescent="0.25">
      <c r="A30" s="129"/>
      <c r="B30" s="41"/>
      <c r="C30" s="125"/>
      <c r="E30" s="138" t="s">
        <v>1126</v>
      </c>
      <c r="F30" s="41"/>
      <c r="G30" s="125"/>
    </row>
    <row r="31" spans="1:7" x14ac:dyDescent="0.25">
      <c r="A31" s="127"/>
      <c r="B31" s="42"/>
      <c r="C31" s="128"/>
      <c r="E31" s="139" t="s">
        <v>1127</v>
      </c>
      <c r="F31" s="41"/>
      <c r="G31" s="125"/>
    </row>
    <row r="32" spans="1:7" x14ac:dyDescent="0.25">
      <c r="A32" s="264" t="s">
        <v>1111</v>
      </c>
      <c r="B32" s="265"/>
      <c r="C32" s="266"/>
      <c r="E32" s="139" t="s">
        <v>1128</v>
      </c>
      <c r="F32" s="41"/>
      <c r="G32" s="125"/>
    </row>
    <row r="33" spans="1:7" x14ac:dyDescent="0.25">
      <c r="A33" s="124"/>
      <c r="B33" s="41"/>
      <c r="C33" s="125"/>
      <c r="E33" s="140"/>
      <c r="F33" s="42"/>
      <c r="G33" s="128"/>
    </row>
    <row r="34" spans="1:7" x14ac:dyDescent="0.25">
      <c r="A34" s="127"/>
      <c r="B34" s="42"/>
      <c r="C34" s="128"/>
      <c r="E34" s="267" t="s">
        <v>1130</v>
      </c>
      <c r="F34" s="268"/>
      <c r="G34" s="269"/>
    </row>
    <row r="35" spans="1:7" ht="15.75" thickBot="1" x14ac:dyDescent="0.3">
      <c r="A35" s="130" t="s">
        <v>2315</v>
      </c>
      <c r="B35" s="131">
        <f>B33+B30+B27+B24+B23+B22+B19+B16+B12+B11+B7+B6+B5+B8</f>
        <v>0</v>
      </c>
      <c r="C35" s="132">
        <f>C33+C30+C27+C24+C23+C22+C19+C16+C12+C11+C7+C6+C5+C8</f>
        <v>0</v>
      </c>
      <c r="E35" s="127"/>
      <c r="F35" s="41"/>
      <c r="G35" s="125"/>
    </row>
    <row r="36" spans="1:7" x14ac:dyDescent="0.25">
      <c r="A36" s="208"/>
      <c r="B36" s="117"/>
      <c r="C36" s="209"/>
      <c r="E36" s="127"/>
      <c r="F36" s="42"/>
      <c r="G36" s="128"/>
    </row>
    <row r="37" spans="1:7" x14ac:dyDescent="0.25">
      <c r="A37" s="211" t="s">
        <v>2322</v>
      </c>
      <c r="B37" s="212"/>
      <c r="C37" s="212"/>
      <c r="E37" s="267" t="s">
        <v>1129</v>
      </c>
      <c r="F37" s="268"/>
      <c r="G37" s="269"/>
    </row>
    <row r="38" spans="1:7" x14ac:dyDescent="0.25">
      <c r="A38" s="127"/>
      <c r="B38" s="42"/>
      <c r="C38" s="128"/>
      <c r="E38" s="127"/>
      <c r="F38" s="41"/>
      <c r="G38" s="125"/>
    </row>
    <row r="39" spans="1:7" ht="15.75" thickBot="1" x14ac:dyDescent="0.3">
      <c r="A39" s="130" t="s">
        <v>2316</v>
      </c>
      <c r="B39" s="131">
        <f>B35+B37</f>
        <v>0</v>
      </c>
      <c r="C39" s="132">
        <f>C35+C37</f>
        <v>0</v>
      </c>
      <c r="E39" s="127"/>
      <c r="F39" s="42"/>
      <c r="G39" s="128"/>
    </row>
    <row r="40" spans="1:7" ht="15.75" thickBot="1" x14ac:dyDescent="0.3">
      <c r="E40" s="130" t="s">
        <v>2315</v>
      </c>
      <c r="F40" s="131">
        <f>F38+F35+F32+F31+F30+F27+F26+F23+F20+F17+F16+F15+F13+F10+F7+F6</f>
        <v>0</v>
      </c>
      <c r="G40" s="132">
        <f>G38+G35+G32+G31+G30+G27+G26+G23+G20+G17+G16+G15+G13+G10+G7+G6</f>
        <v>0</v>
      </c>
    </row>
    <row r="41" spans="1:7" x14ac:dyDescent="0.25">
      <c r="E41" s="127"/>
      <c r="F41" s="42"/>
      <c r="G41" s="128"/>
    </row>
    <row r="42" spans="1:7" ht="15.75" thickBot="1" x14ac:dyDescent="0.3">
      <c r="A42" s="213" t="s">
        <v>2323</v>
      </c>
      <c r="B42" s="214">
        <v>0</v>
      </c>
      <c r="C42" s="215">
        <v>0</v>
      </c>
      <c r="E42" s="261" t="s">
        <v>2322</v>
      </c>
      <c r="F42" s="262"/>
      <c r="G42" s="263"/>
    </row>
    <row r="43" spans="1:7" x14ac:dyDescent="0.25">
      <c r="E43" s="124"/>
      <c r="F43" s="46"/>
      <c r="G43" s="210"/>
    </row>
    <row r="44" spans="1:7" x14ac:dyDescent="0.25">
      <c r="E44" s="124"/>
      <c r="F44" s="46"/>
      <c r="G44" s="210"/>
    </row>
    <row r="45" spans="1:7" x14ac:dyDescent="0.25">
      <c r="E45" s="124"/>
      <c r="F45" s="46"/>
      <c r="G45" s="210"/>
    </row>
    <row r="46" spans="1:7" x14ac:dyDescent="0.25">
      <c r="E46" s="127"/>
      <c r="F46" s="42"/>
      <c r="G46" s="128"/>
    </row>
    <row r="47" spans="1:7" ht="15.75" thickBot="1" x14ac:dyDescent="0.3">
      <c r="E47" s="130" t="s">
        <v>2316</v>
      </c>
      <c r="F47" s="131">
        <f>F40+F43+F44+F45</f>
        <v>0</v>
      </c>
      <c r="G47" s="132">
        <f>G40+G43+G44+G45</f>
        <v>0</v>
      </c>
    </row>
  </sheetData>
  <mergeCells count="15">
    <mergeCell ref="A1:G1"/>
    <mergeCell ref="E4:G4"/>
    <mergeCell ref="A10:C10"/>
    <mergeCell ref="A4:C4"/>
    <mergeCell ref="A15:C15"/>
    <mergeCell ref="E42:G42"/>
    <mergeCell ref="A18:C18"/>
    <mergeCell ref="E25:G25"/>
    <mergeCell ref="E29:G29"/>
    <mergeCell ref="E34:G34"/>
    <mergeCell ref="E37:G37"/>
    <mergeCell ref="A21:C21"/>
    <mergeCell ref="A26:C26"/>
    <mergeCell ref="A29:C29"/>
    <mergeCell ref="A32:C32"/>
  </mergeCells>
  <pageMargins left="0.7" right="0.7" top="0.75" bottom="0.75" header="0.3" footer="0.3"/>
  <pageSetup paperSize="9" scale="4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Listes!$E$2:$E$513</xm:f>
          </x14:formula1>
          <xm:sqref>E15:E17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Q513"/>
  <sheetViews>
    <sheetView workbookViewId="0">
      <selection sqref="A1:A3"/>
    </sheetView>
  </sheetViews>
  <sheetFormatPr baseColWidth="10" defaultColWidth="11" defaultRowHeight="15" x14ac:dyDescent="0.25"/>
  <cols>
    <col min="1" max="1" width="18.375" style="40" customWidth="1"/>
    <col min="2" max="16" width="11" style="40"/>
    <col min="17" max="17" width="23.875" style="40" bestFit="1" customWidth="1"/>
    <col min="18" max="16384" width="11" style="40"/>
  </cols>
  <sheetData>
    <row r="1" spans="1:17" x14ac:dyDescent="0.25">
      <c r="A1" s="40" t="s">
        <v>830</v>
      </c>
      <c r="E1" s="40" t="s">
        <v>1133</v>
      </c>
      <c r="F1" s="40" t="s">
        <v>1132</v>
      </c>
    </row>
    <row r="2" spans="1:17" x14ac:dyDescent="0.25">
      <c r="A2" s="40" t="s">
        <v>831</v>
      </c>
      <c r="E2" s="40" t="s">
        <v>1139</v>
      </c>
      <c r="F2" s="40" t="s">
        <v>1138</v>
      </c>
      <c r="Q2" s="40" t="s">
        <v>2221</v>
      </c>
    </row>
    <row r="3" spans="1:17" x14ac:dyDescent="0.25">
      <c r="A3" s="40" t="s">
        <v>832</v>
      </c>
      <c r="E3" s="40" t="s">
        <v>1143</v>
      </c>
      <c r="F3" s="40" t="s">
        <v>1142</v>
      </c>
      <c r="H3" s="40" t="s">
        <v>2058</v>
      </c>
      <c r="L3" s="40" t="s">
        <v>2068</v>
      </c>
      <c r="O3" s="40" t="s">
        <v>879</v>
      </c>
      <c r="Q3" s="204" t="s">
        <v>2222</v>
      </c>
    </row>
    <row r="4" spans="1:17" x14ac:dyDescent="0.25">
      <c r="E4" s="40" t="s">
        <v>518</v>
      </c>
      <c r="F4" s="40" t="s">
        <v>1144</v>
      </c>
      <c r="H4" s="40" t="s">
        <v>2056</v>
      </c>
      <c r="L4" s="40" t="s">
        <v>2073</v>
      </c>
      <c r="O4" s="40" t="s">
        <v>880</v>
      </c>
      <c r="Q4" s="205" t="s">
        <v>2223</v>
      </c>
    </row>
    <row r="5" spans="1:17" x14ac:dyDescent="0.25">
      <c r="A5" s="40" t="s">
        <v>2</v>
      </c>
      <c r="E5" s="40" t="s">
        <v>1146</v>
      </c>
      <c r="F5" s="40" t="s">
        <v>1145</v>
      </c>
      <c r="H5" s="40" t="s">
        <v>2057</v>
      </c>
      <c r="L5" s="40" t="s">
        <v>116</v>
      </c>
      <c r="O5" s="40" t="s">
        <v>881</v>
      </c>
      <c r="Q5" s="206" t="s">
        <v>2224</v>
      </c>
    </row>
    <row r="6" spans="1:17" x14ac:dyDescent="0.25">
      <c r="A6" s="40" t="s">
        <v>81</v>
      </c>
      <c r="E6" s="40" t="s">
        <v>1148</v>
      </c>
      <c r="F6" s="40" t="s">
        <v>1147</v>
      </c>
      <c r="L6" s="40" t="s">
        <v>2074</v>
      </c>
      <c r="O6" s="40" t="s">
        <v>2198</v>
      </c>
      <c r="Q6" s="205" t="s">
        <v>2225</v>
      </c>
    </row>
    <row r="7" spans="1:17" x14ac:dyDescent="0.25">
      <c r="A7" s="40" t="s">
        <v>201</v>
      </c>
      <c r="E7" s="40" t="s">
        <v>1150</v>
      </c>
      <c r="F7" s="40" t="s">
        <v>1149</v>
      </c>
      <c r="L7" s="40" t="s">
        <v>2072</v>
      </c>
      <c r="O7" s="40" t="s">
        <v>2199</v>
      </c>
      <c r="Q7" s="207" t="s">
        <v>2226</v>
      </c>
    </row>
    <row r="8" spans="1:17" x14ac:dyDescent="0.25">
      <c r="A8" s="40" t="s">
        <v>833</v>
      </c>
      <c r="E8" s="40" t="s">
        <v>1152</v>
      </c>
      <c r="F8" s="40" t="s">
        <v>1151</v>
      </c>
      <c r="L8" s="40" t="s">
        <v>2070</v>
      </c>
      <c r="O8" s="40" t="s">
        <v>2200</v>
      </c>
      <c r="Q8" s="207" t="s">
        <v>2227</v>
      </c>
    </row>
    <row r="9" spans="1:17" x14ac:dyDescent="0.25">
      <c r="A9" s="40" t="s">
        <v>834</v>
      </c>
      <c r="E9" s="40" t="s">
        <v>1154</v>
      </c>
      <c r="F9" s="40" t="s">
        <v>1153</v>
      </c>
      <c r="L9" s="40" t="s">
        <v>2069</v>
      </c>
      <c r="Q9" s="205" t="s">
        <v>2228</v>
      </c>
    </row>
    <row r="10" spans="1:17" x14ac:dyDescent="0.25">
      <c r="E10" s="40" t="s">
        <v>1156</v>
      </c>
      <c r="F10" s="40" t="s">
        <v>1155</v>
      </c>
      <c r="L10" s="40" t="s">
        <v>2071</v>
      </c>
      <c r="Q10" s="205" t="s">
        <v>2229</v>
      </c>
    </row>
    <row r="11" spans="1:17" x14ac:dyDescent="0.25">
      <c r="A11" s="40" t="s">
        <v>3</v>
      </c>
      <c r="E11" s="40" t="s">
        <v>1617</v>
      </c>
      <c r="F11" s="40" t="s">
        <v>1616</v>
      </c>
      <c r="L11" s="40" t="s">
        <v>2067</v>
      </c>
      <c r="Q11" s="205" t="s">
        <v>2230</v>
      </c>
    </row>
    <row r="12" spans="1:17" x14ac:dyDescent="0.25">
      <c r="A12" s="40" t="s">
        <v>835</v>
      </c>
      <c r="E12" s="40" t="s">
        <v>1158</v>
      </c>
      <c r="F12" s="40" t="s">
        <v>1157</v>
      </c>
      <c r="Q12" s="207" t="s">
        <v>2231</v>
      </c>
    </row>
    <row r="13" spans="1:17" x14ac:dyDescent="0.25">
      <c r="A13" s="40" t="s">
        <v>836</v>
      </c>
      <c r="E13" s="40" t="s">
        <v>1160</v>
      </c>
      <c r="F13" s="40" t="s">
        <v>1159</v>
      </c>
      <c r="Q13" s="205" t="s">
        <v>2248</v>
      </c>
    </row>
    <row r="14" spans="1:17" x14ac:dyDescent="0.25">
      <c r="A14" s="40" t="s">
        <v>837</v>
      </c>
      <c r="E14" s="40" t="s">
        <v>1162</v>
      </c>
      <c r="F14" s="40" t="s">
        <v>1161</v>
      </c>
      <c r="Q14" s="207" t="s">
        <v>2249</v>
      </c>
    </row>
    <row r="15" spans="1:17" x14ac:dyDescent="0.25">
      <c r="A15" s="40" t="s">
        <v>838</v>
      </c>
      <c r="E15" s="40" t="s">
        <v>1164</v>
      </c>
      <c r="F15" s="40" t="s">
        <v>1163</v>
      </c>
      <c r="Q15" s="205" t="s">
        <v>2250</v>
      </c>
    </row>
    <row r="16" spans="1:17" x14ac:dyDescent="0.25">
      <c r="A16" s="40" t="s">
        <v>839</v>
      </c>
      <c r="E16" s="40" t="s">
        <v>1166</v>
      </c>
      <c r="F16" s="40" t="s">
        <v>1165</v>
      </c>
      <c r="Q16" s="207" t="s">
        <v>2251</v>
      </c>
    </row>
    <row r="17" spans="1:17" x14ac:dyDescent="0.25">
      <c r="E17" s="40" t="s">
        <v>1497</v>
      </c>
      <c r="F17" s="40" t="s">
        <v>1496</v>
      </c>
      <c r="Q17" s="205" t="s">
        <v>2252</v>
      </c>
    </row>
    <row r="18" spans="1:17" x14ac:dyDescent="0.25">
      <c r="E18" s="40" t="s">
        <v>1170</v>
      </c>
      <c r="F18" s="40" t="s">
        <v>1169</v>
      </c>
      <c r="Q18" s="207" t="s">
        <v>2253</v>
      </c>
    </row>
    <row r="19" spans="1:17" x14ac:dyDescent="0.25">
      <c r="A19" s="40" t="s">
        <v>31</v>
      </c>
      <c r="E19" s="40" t="s">
        <v>1174</v>
      </c>
      <c r="F19" s="40" t="s">
        <v>1173</v>
      </c>
      <c r="Q19" s="205" t="s">
        <v>2254</v>
      </c>
    </row>
    <row r="20" spans="1:17" x14ac:dyDescent="0.25">
      <c r="A20" s="40" t="s">
        <v>840</v>
      </c>
      <c r="E20" s="40" t="s">
        <v>1178</v>
      </c>
      <c r="F20" s="40" t="s">
        <v>1177</v>
      </c>
      <c r="Q20" s="205" t="s">
        <v>2255</v>
      </c>
    </row>
    <row r="21" spans="1:17" x14ac:dyDescent="0.25">
      <c r="A21" s="40" t="s">
        <v>841</v>
      </c>
      <c r="E21" s="40" t="s">
        <v>1180</v>
      </c>
      <c r="F21" s="40" t="s">
        <v>1179</v>
      </c>
      <c r="Q21" s="205" t="s">
        <v>2256</v>
      </c>
    </row>
    <row r="22" spans="1:17" x14ac:dyDescent="0.25">
      <c r="E22" s="40" t="s">
        <v>1182</v>
      </c>
      <c r="F22" s="40" t="s">
        <v>1181</v>
      </c>
      <c r="Q22" s="207" t="s">
        <v>2257</v>
      </c>
    </row>
    <row r="23" spans="1:17" x14ac:dyDescent="0.25">
      <c r="E23" s="40" t="s">
        <v>1184</v>
      </c>
      <c r="F23" s="40" t="s">
        <v>1183</v>
      </c>
      <c r="Q23" s="207" t="s">
        <v>2258</v>
      </c>
    </row>
    <row r="24" spans="1:17" x14ac:dyDescent="0.25">
      <c r="A24" s="40" t="s">
        <v>842</v>
      </c>
      <c r="E24" s="40" t="s">
        <v>459</v>
      </c>
      <c r="F24" s="40" t="s">
        <v>1185</v>
      </c>
      <c r="Q24" s="207" t="s">
        <v>2259</v>
      </c>
    </row>
    <row r="25" spans="1:17" x14ac:dyDescent="0.25">
      <c r="A25" s="40" t="s">
        <v>843</v>
      </c>
      <c r="E25" s="40" t="s">
        <v>1187</v>
      </c>
      <c r="F25" s="40" t="s">
        <v>1186</v>
      </c>
      <c r="Q25" s="207" t="s">
        <v>2260</v>
      </c>
    </row>
    <row r="26" spans="1:17" x14ac:dyDescent="0.25">
      <c r="A26" s="40" t="s">
        <v>844</v>
      </c>
      <c r="E26" s="40" t="s">
        <v>1189</v>
      </c>
      <c r="F26" s="40" t="s">
        <v>1188</v>
      </c>
      <c r="Q26" s="207" t="s">
        <v>2261</v>
      </c>
    </row>
    <row r="27" spans="1:17" x14ac:dyDescent="0.25">
      <c r="A27" s="40" t="s">
        <v>845</v>
      </c>
      <c r="E27" s="40" t="s">
        <v>1191</v>
      </c>
      <c r="F27" s="40" t="s">
        <v>1190</v>
      </c>
      <c r="Q27" s="207" t="s">
        <v>2262</v>
      </c>
    </row>
    <row r="28" spans="1:17" x14ac:dyDescent="0.25">
      <c r="E28" s="40" t="s">
        <v>1193</v>
      </c>
      <c r="F28" s="40" t="s">
        <v>1192</v>
      </c>
      <c r="Q28" s="205" t="s">
        <v>116</v>
      </c>
    </row>
    <row r="29" spans="1:17" x14ac:dyDescent="0.25">
      <c r="A29" s="40" t="s">
        <v>846</v>
      </c>
      <c r="E29" s="40" t="s">
        <v>1195</v>
      </c>
      <c r="F29" s="40" t="s">
        <v>1194</v>
      </c>
      <c r="Q29" s="207" t="s">
        <v>2263</v>
      </c>
    </row>
    <row r="30" spans="1:17" x14ac:dyDescent="0.25">
      <c r="A30" s="40" t="s">
        <v>847</v>
      </c>
      <c r="E30" s="40" t="s">
        <v>1197</v>
      </c>
      <c r="F30" s="40" t="s">
        <v>1196</v>
      </c>
      <c r="Q30" s="205" t="s">
        <v>2264</v>
      </c>
    </row>
    <row r="31" spans="1:17" x14ac:dyDescent="0.25">
      <c r="A31" s="40" t="s">
        <v>848</v>
      </c>
      <c r="E31" s="40" t="s">
        <v>1199</v>
      </c>
      <c r="F31" s="40" t="s">
        <v>1198</v>
      </c>
      <c r="Q31" s="207" t="s">
        <v>2265</v>
      </c>
    </row>
    <row r="32" spans="1:17" x14ac:dyDescent="0.25">
      <c r="A32" s="40" t="s">
        <v>845</v>
      </c>
      <c r="E32" s="40" t="s">
        <v>1201</v>
      </c>
      <c r="F32" s="40" t="s">
        <v>1200</v>
      </c>
      <c r="Q32" s="205" t="s">
        <v>2266</v>
      </c>
    </row>
    <row r="33" spans="1:17" x14ac:dyDescent="0.25">
      <c r="E33" s="40" t="s">
        <v>1203</v>
      </c>
      <c r="F33" s="40" t="s">
        <v>1202</v>
      </c>
      <c r="Q33" s="207" t="s">
        <v>2267</v>
      </c>
    </row>
    <row r="34" spans="1:17" x14ac:dyDescent="0.25">
      <c r="A34" s="40" t="s">
        <v>36</v>
      </c>
      <c r="E34" s="40" t="s">
        <v>1205</v>
      </c>
      <c r="F34" s="40" t="s">
        <v>1204</v>
      </c>
      <c r="Q34" s="207" t="s">
        <v>2268</v>
      </c>
    </row>
    <row r="35" spans="1:17" x14ac:dyDescent="0.25">
      <c r="A35" s="40" t="s">
        <v>849</v>
      </c>
      <c r="E35" s="40" t="s">
        <v>1207</v>
      </c>
      <c r="F35" s="40" t="s">
        <v>1206</v>
      </c>
      <c r="Q35" s="207" t="s">
        <v>2269</v>
      </c>
    </row>
    <row r="36" spans="1:17" x14ac:dyDescent="0.25">
      <c r="A36" s="40" t="s">
        <v>850</v>
      </c>
      <c r="E36" s="40" t="s">
        <v>1209</v>
      </c>
      <c r="F36" s="40" t="s">
        <v>1208</v>
      </c>
      <c r="Q36" s="205" t="s">
        <v>2270</v>
      </c>
    </row>
    <row r="37" spans="1:17" x14ac:dyDescent="0.25">
      <c r="A37" s="40" t="s">
        <v>851</v>
      </c>
      <c r="E37" s="40" t="s">
        <v>1211</v>
      </c>
      <c r="F37" s="40" t="s">
        <v>1210</v>
      </c>
      <c r="Q37" s="207" t="s">
        <v>2280</v>
      </c>
    </row>
    <row r="38" spans="1:17" x14ac:dyDescent="0.25">
      <c r="A38" s="40" t="s">
        <v>852</v>
      </c>
      <c r="E38" s="40" t="s">
        <v>1213</v>
      </c>
      <c r="F38" s="40" t="s">
        <v>1212</v>
      </c>
      <c r="Q38" s="207" t="s">
        <v>2279</v>
      </c>
    </row>
    <row r="39" spans="1:17" x14ac:dyDescent="0.25">
      <c r="A39" s="40" t="s">
        <v>853</v>
      </c>
      <c r="E39" s="40" t="s">
        <v>1215</v>
      </c>
      <c r="F39" s="40" t="s">
        <v>1214</v>
      </c>
      <c r="Q39" s="205" t="s">
        <v>2275</v>
      </c>
    </row>
    <row r="40" spans="1:17" x14ac:dyDescent="0.25">
      <c r="A40" s="40" t="s">
        <v>854</v>
      </c>
      <c r="E40" s="40" t="s">
        <v>1219</v>
      </c>
      <c r="F40" s="40" t="s">
        <v>1218</v>
      </c>
      <c r="Q40" s="205" t="s">
        <v>2276</v>
      </c>
    </row>
    <row r="41" spans="1:17" x14ac:dyDescent="0.25">
      <c r="A41" s="40" t="s">
        <v>855</v>
      </c>
      <c r="E41" s="40" t="s">
        <v>161</v>
      </c>
      <c r="F41" s="40" t="s">
        <v>1221</v>
      </c>
      <c r="Q41" s="207" t="s">
        <v>2277</v>
      </c>
    </row>
    <row r="42" spans="1:17" x14ac:dyDescent="0.25">
      <c r="E42" s="40" t="s">
        <v>1223</v>
      </c>
      <c r="F42" s="40" t="s">
        <v>1222</v>
      </c>
      <c r="Q42" s="207" t="s">
        <v>2278</v>
      </c>
    </row>
    <row r="43" spans="1:17" x14ac:dyDescent="0.25">
      <c r="A43" s="40" t="s">
        <v>856</v>
      </c>
      <c r="E43" s="40" t="s">
        <v>1225</v>
      </c>
      <c r="F43" s="40" t="s">
        <v>1224</v>
      </c>
      <c r="Q43" s="205" t="s">
        <v>2271</v>
      </c>
    </row>
    <row r="44" spans="1:17" x14ac:dyDescent="0.25">
      <c r="A44" s="40" t="s">
        <v>857</v>
      </c>
      <c r="E44" s="40" t="s">
        <v>1227</v>
      </c>
      <c r="F44" s="40" t="s">
        <v>1226</v>
      </c>
      <c r="Q44" s="205" t="s">
        <v>2272</v>
      </c>
    </row>
    <row r="45" spans="1:17" x14ac:dyDescent="0.25">
      <c r="A45" s="40" t="s">
        <v>858</v>
      </c>
      <c r="E45" s="40" t="s">
        <v>1229</v>
      </c>
      <c r="F45" s="40" t="s">
        <v>1228</v>
      </c>
      <c r="Q45" s="205" t="s">
        <v>2273</v>
      </c>
    </row>
    <row r="46" spans="1:17" x14ac:dyDescent="0.25">
      <c r="E46" s="40" t="s">
        <v>1231</v>
      </c>
      <c r="F46" s="40" t="s">
        <v>1230</v>
      </c>
      <c r="Q46" s="207" t="s">
        <v>2274</v>
      </c>
    </row>
    <row r="47" spans="1:17" x14ac:dyDescent="0.25">
      <c r="E47" s="40" t="s">
        <v>1233</v>
      </c>
      <c r="F47" s="40" t="s">
        <v>1232</v>
      </c>
      <c r="Q47" s="207" t="s">
        <v>2284</v>
      </c>
    </row>
    <row r="48" spans="1:17" x14ac:dyDescent="0.25">
      <c r="A48" s="40" t="s">
        <v>859</v>
      </c>
      <c r="E48" s="40" t="s">
        <v>1235</v>
      </c>
      <c r="F48" s="40" t="s">
        <v>1234</v>
      </c>
      <c r="Q48" s="207" t="s">
        <v>2285</v>
      </c>
    </row>
    <row r="49" spans="1:17" x14ac:dyDescent="0.25">
      <c r="A49" s="40" t="s">
        <v>860</v>
      </c>
      <c r="E49" s="40" t="s">
        <v>1241</v>
      </c>
      <c r="F49" s="40" t="s">
        <v>1240</v>
      </c>
      <c r="Q49" s="205" t="s">
        <v>2286</v>
      </c>
    </row>
    <row r="50" spans="1:17" x14ac:dyDescent="0.25">
      <c r="A50" s="40" t="s">
        <v>861</v>
      </c>
      <c r="E50" s="40" t="s">
        <v>1243</v>
      </c>
      <c r="F50" s="40" t="s">
        <v>1242</v>
      </c>
      <c r="Q50" s="207" t="s">
        <v>2287</v>
      </c>
    </row>
    <row r="51" spans="1:17" x14ac:dyDescent="0.25">
      <c r="A51" s="40" t="s">
        <v>862</v>
      </c>
      <c r="E51" s="40" t="s">
        <v>1245</v>
      </c>
      <c r="F51" s="40" t="s">
        <v>1244</v>
      </c>
      <c r="Q51" s="207" t="s">
        <v>2288</v>
      </c>
    </row>
    <row r="52" spans="1:17" x14ac:dyDescent="0.25">
      <c r="A52" s="40" t="s">
        <v>863</v>
      </c>
      <c r="E52" s="40" t="s">
        <v>1247</v>
      </c>
      <c r="F52" s="40" t="s">
        <v>1246</v>
      </c>
      <c r="Q52" s="207" t="s">
        <v>2289</v>
      </c>
    </row>
    <row r="53" spans="1:17" x14ac:dyDescent="0.25">
      <c r="A53" s="40" t="s">
        <v>864</v>
      </c>
      <c r="E53" s="40" t="s">
        <v>85</v>
      </c>
      <c r="F53" s="40" t="s">
        <v>1248</v>
      </c>
      <c r="Q53" s="205" t="s">
        <v>2290</v>
      </c>
    </row>
    <row r="54" spans="1:17" x14ac:dyDescent="0.25">
      <c r="A54" s="40" t="s">
        <v>865</v>
      </c>
      <c r="E54" s="40" t="s">
        <v>1250</v>
      </c>
      <c r="F54" s="40" t="s">
        <v>1249</v>
      </c>
      <c r="Q54" s="207" t="s">
        <v>2291</v>
      </c>
    </row>
    <row r="55" spans="1:17" x14ac:dyDescent="0.25">
      <c r="A55" s="40" t="s">
        <v>866</v>
      </c>
      <c r="E55" s="40" t="s">
        <v>1252</v>
      </c>
      <c r="F55" s="40" t="s">
        <v>1251</v>
      </c>
      <c r="Q55" s="205" t="s">
        <v>2292</v>
      </c>
    </row>
    <row r="56" spans="1:17" x14ac:dyDescent="0.25">
      <c r="A56" s="40" t="s">
        <v>867</v>
      </c>
      <c r="E56" s="40" t="s">
        <v>1253</v>
      </c>
      <c r="F56" s="40" t="s">
        <v>685</v>
      </c>
      <c r="Q56" s="205" t="s">
        <v>2293</v>
      </c>
    </row>
    <row r="57" spans="1:17" x14ac:dyDescent="0.25">
      <c r="A57" s="40" t="s">
        <v>845</v>
      </c>
      <c r="E57" s="40" t="s">
        <v>1255</v>
      </c>
      <c r="F57" s="40" t="s">
        <v>1254</v>
      </c>
      <c r="Q57" s="207" t="s">
        <v>2294</v>
      </c>
    </row>
    <row r="58" spans="1:17" x14ac:dyDescent="0.25">
      <c r="E58" s="40" t="s">
        <v>2055</v>
      </c>
      <c r="F58" s="40" t="s">
        <v>2054</v>
      </c>
      <c r="Q58" s="205" t="s">
        <v>2295</v>
      </c>
    </row>
    <row r="59" spans="1:17" x14ac:dyDescent="0.25">
      <c r="A59" s="40" t="s">
        <v>868</v>
      </c>
      <c r="E59" s="40" t="s">
        <v>1257</v>
      </c>
      <c r="F59" s="40" t="s">
        <v>1256</v>
      </c>
      <c r="Q59" s="205" t="s">
        <v>2296</v>
      </c>
    </row>
    <row r="60" spans="1:17" x14ac:dyDescent="0.25">
      <c r="A60" s="40" t="s">
        <v>852</v>
      </c>
      <c r="E60" s="40" t="s">
        <v>1259</v>
      </c>
      <c r="F60" s="40" t="s">
        <v>1258</v>
      </c>
      <c r="Q60" s="205" t="s">
        <v>2297</v>
      </c>
    </row>
    <row r="61" spans="1:17" x14ac:dyDescent="0.25">
      <c r="A61" s="40" t="s">
        <v>845</v>
      </c>
      <c r="E61" s="40" t="s">
        <v>1261</v>
      </c>
      <c r="F61" s="40" t="s">
        <v>1260</v>
      </c>
      <c r="Q61" s="207" t="s">
        <v>2298</v>
      </c>
    </row>
    <row r="62" spans="1:17" x14ac:dyDescent="0.25">
      <c r="E62" s="40" t="s">
        <v>97</v>
      </c>
      <c r="F62" s="40" t="s">
        <v>1262</v>
      </c>
      <c r="Q62" s="205" t="s">
        <v>2299</v>
      </c>
    </row>
    <row r="63" spans="1:17" x14ac:dyDescent="0.25">
      <c r="E63" s="40" t="s">
        <v>1269</v>
      </c>
      <c r="F63" s="40" t="s">
        <v>758</v>
      </c>
      <c r="Q63" s="207" t="s">
        <v>2300</v>
      </c>
    </row>
    <row r="64" spans="1:17" x14ac:dyDescent="0.25">
      <c r="A64" s="40" t="s">
        <v>869</v>
      </c>
      <c r="E64" s="40" t="s">
        <v>1271</v>
      </c>
      <c r="F64" s="40" t="s">
        <v>1270</v>
      </c>
      <c r="Q64" s="207" t="s">
        <v>2281</v>
      </c>
    </row>
    <row r="65" spans="1:17" x14ac:dyDescent="0.25">
      <c r="A65" s="40" t="s">
        <v>870</v>
      </c>
      <c r="E65" s="40" t="s">
        <v>1273</v>
      </c>
      <c r="F65" s="40" t="s">
        <v>1272</v>
      </c>
      <c r="Q65" s="205" t="s">
        <v>2282</v>
      </c>
    </row>
    <row r="66" spans="1:17" x14ac:dyDescent="0.25">
      <c r="A66" s="40" t="s">
        <v>871</v>
      </c>
      <c r="E66" s="40" t="s">
        <v>1275</v>
      </c>
      <c r="F66" s="40" t="s">
        <v>1274</v>
      </c>
      <c r="Q66" s="205" t="s">
        <v>2283</v>
      </c>
    </row>
    <row r="67" spans="1:17" x14ac:dyDescent="0.25">
      <c r="A67" s="40" t="s">
        <v>872</v>
      </c>
      <c r="E67" s="40" t="s">
        <v>1277</v>
      </c>
      <c r="F67" s="40" t="s">
        <v>1276</v>
      </c>
      <c r="Q67" s="205" t="s">
        <v>2244</v>
      </c>
    </row>
    <row r="68" spans="1:17" x14ac:dyDescent="0.25">
      <c r="A68" s="40" t="s">
        <v>1084</v>
      </c>
      <c r="E68" s="40" t="s">
        <v>529</v>
      </c>
      <c r="F68" s="40" t="s">
        <v>1278</v>
      </c>
      <c r="Q68" s="207" t="s">
        <v>2245</v>
      </c>
    </row>
    <row r="69" spans="1:17" x14ac:dyDescent="0.25">
      <c r="A69" s="40" t="s">
        <v>1085</v>
      </c>
      <c r="E69" s="40" t="s">
        <v>1280</v>
      </c>
      <c r="F69" s="40" t="s">
        <v>1279</v>
      </c>
      <c r="Q69" s="205" t="s">
        <v>2246</v>
      </c>
    </row>
    <row r="70" spans="1:17" x14ac:dyDescent="0.25">
      <c r="A70" s="40" t="s">
        <v>873</v>
      </c>
      <c r="E70" s="40" t="s">
        <v>392</v>
      </c>
      <c r="F70" s="40" t="s">
        <v>1281</v>
      </c>
      <c r="Q70" s="205" t="s">
        <v>2247</v>
      </c>
    </row>
    <row r="71" spans="1:17" x14ac:dyDescent="0.25">
      <c r="A71" s="40" t="s">
        <v>874</v>
      </c>
      <c r="E71" s="40" t="s">
        <v>1283</v>
      </c>
      <c r="F71" s="40" t="s">
        <v>1282</v>
      </c>
      <c r="Q71" s="205" t="s">
        <v>2301</v>
      </c>
    </row>
    <row r="72" spans="1:17" x14ac:dyDescent="0.25">
      <c r="A72" s="40" t="s">
        <v>875</v>
      </c>
      <c r="E72" s="40" t="s">
        <v>1285</v>
      </c>
      <c r="F72" s="40" t="s">
        <v>1284</v>
      </c>
      <c r="Q72" s="207" t="s">
        <v>2302</v>
      </c>
    </row>
    <row r="73" spans="1:17" x14ac:dyDescent="0.25">
      <c r="A73" s="40" t="s">
        <v>876</v>
      </c>
      <c r="E73" s="40" t="s">
        <v>1287</v>
      </c>
      <c r="F73" s="40" t="s">
        <v>1286</v>
      </c>
      <c r="Q73" s="205" t="s">
        <v>2303</v>
      </c>
    </row>
    <row r="74" spans="1:17" x14ac:dyDescent="0.25">
      <c r="E74" s="40" t="s">
        <v>1880</v>
      </c>
      <c r="F74" s="40" t="s">
        <v>1879</v>
      </c>
      <c r="Q74" s="205" t="s">
        <v>2304</v>
      </c>
    </row>
    <row r="75" spans="1:17" x14ac:dyDescent="0.25">
      <c r="A75" s="40" t="s">
        <v>979</v>
      </c>
      <c r="E75" s="40" t="s">
        <v>1289</v>
      </c>
      <c r="F75" s="40" t="s">
        <v>1288</v>
      </c>
      <c r="Q75" s="207" t="s">
        <v>2305</v>
      </c>
    </row>
    <row r="76" spans="1:17" x14ac:dyDescent="0.25">
      <c r="A76" s="40" t="s">
        <v>980</v>
      </c>
      <c r="E76" s="40" t="s">
        <v>1291</v>
      </c>
      <c r="F76" s="40" t="s">
        <v>1290</v>
      </c>
      <c r="Q76" s="205" t="s">
        <v>2306</v>
      </c>
    </row>
    <row r="77" spans="1:17" x14ac:dyDescent="0.25">
      <c r="A77" s="40" t="s">
        <v>845</v>
      </c>
      <c r="E77" s="40" t="s">
        <v>1293</v>
      </c>
      <c r="F77" s="40" t="s">
        <v>1292</v>
      </c>
      <c r="Q77" s="207" t="s">
        <v>2307</v>
      </c>
    </row>
    <row r="78" spans="1:17" x14ac:dyDescent="0.25">
      <c r="A78" s="40" t="s">
        <v>981</v>
      </c>
      <c r="E78" s="40" t="s">
        <v>541</v>
      </c>
      <c r="F78" s="40" t="s">
        <v>1294</v>
      </c>
      <c r="Q78" s="207" t="s">
        <v>2308</v>
      </c>
    </row>
    <row r="79" spans="1:17" x14ac:dyDescent="0.25">
      <c r="E79" s="40" t="s">
        <v>1296</v>
      </c>
      <c r="F79" s="40" t="s">
        <v>1295</v>
      </c>
      <c r="Q79" s="205" t="s">
        <v>2309</v>
      </c>
    </row>
    <row r="80" spans="1:17" x14ac:dyDescent="0.25">
      <c r="E80" s="40" t="s">
        <v>1298</v>
      </c>
      <c r="F80" s="40" t="s">
        <v>1297</v>
      </c>
      <c r="Q80" s="207" t="s">
        <v>2310</v>
      </c>
    </row>
    <row r="81" spans="1:17" x14ac:dyDescent="0.25">
      <c r="A81" s="40" t="s">
        <v>982</v>
      </c>
      <c r="E81" s="40" t="s">
        <v>1300</v>
      </c>
      <c r="F81" s="40" t="s">
        <v>1299</v>
      </c>
      <c r="Q81" s="207" t="s">
        <v>2311</v>
      </c>
    </row>
    <row r="82" spans="1:17" x14ac:dyDescent="0.25">
      <c r="A82" s="40" t="s">
        <v>984</v>
      </c>
      <c r="E82" s="40" t="s">
        <v>1304</v>
      </c>
      <c r="F82" s="40" t="s">
        <v>1303</v>
      </c>
      <c r="Q82" s="205" t="s">
        <v>2241</v>
      </c>
    </row>
    <row r="83" spans="1:17" x14ac:dyDescent="0.25">
      <c r="A83" s="40" t="s">
        <v>983</v>
      </c>
      <c r="E83" s="40" t="s">
        <v>1306</v>
      </c>
      <c r="F83" s="40" t="s">
        <v>1305</v>
      </c>
      <c r="Q83" s="207" t="s">
        <v>2242</v>
      </c>
    </row>
    <row r="84" spans="1:17" x14ac:dyDescent="0.25">
      <c r="A84" s="40" t="s">
        <v>985</v>
      </c>
      <c r="E84" s="40" t="s">
        <v>1308</v>
      </c>
      <c r="F84" s="40" t="s">
        <v>1307</v>
      </c>
      <c r="Q84" s="205" t="s">
        <v>2243</v>
      </c>
    </row>
    <row r="85" spans="1:17" x14ac:dyDescent="0.25">
      <c r="A85" s="40" t="s">
        <v>845</v>
      </c>
      <c r="E85" s="40" t="s">
        <v>1310</v>
      </c>
      <c r="F85" s="40" t="s">
        <v>1309</v>
      </c>
      <c r="Q85" s="207" t="s">
        <v>2312</v>
      </c>
    </row>
    <row r="86" spans="1:17" x14ac:dyDescent="0.25">
      <c r="A86" s="40" t="s">
        <v>2207</v>
      </c>
      <c r="E86" s="40" t="s">
        <v>1312</v>
      </c>
      <c r="F86" s="40" t="s">
        <v>1311</v>
      </c>
      <c r="Q86" s="205" t="s">
        <v>2313</v>
      </c>
    </row>
    <row r="87" spans="1:17" x14ac:dyDescent="0.25">
      <c r="E87" s="40" t="s">
        <v>1314</v>
      </c>
      <c r="F87" s="40" t="s">
        <v>1313</v>
      </c>
      <c r="Q87" s="207" t="s">
        <v>2314</v>
      </c>
    </row>
    <row r="88" spans="1:17" x14ac:dyDescent="0.25">
      <c r="E88" s="40" t="s">
        <v>1316</v>
      </c>
      <c r="F88" s="40" t="s">
        <v>1315</v>
      </c>
      <c r="Q88" s="207" t="s">
        <v>2234</v>
      </c>
    </row>
    <row r="89" spans="1:17" x14ac:dyDescent="0.25">
      <c r="A89" s="40" t="s">
        <v>879</v>
      </c>
      <c r="E89" s="40" t="s">
        <v>1318</v>
      </c>
      <c r="F89" s="40" t="s">
        <v>1317</v>
      </c>
      <c r="Q89" s="205" t="s">
        <v>2235</v>
      </c>
    </row>
    <row r="90" spans="1:17" x14ac:dyDescent="0.25">
      <c r="A90" s="40" t="s">
        <v>880</v>
      </c>
      <c r="E90" s="40" t="s">
        <v>1320</v>
      </c>
      <c r="F90" s="40" t="s">
        <v>1319</v>
      </c>
      <c r="Q90" s="205" t="s">
        <v>2236</v>
      </c>
    </row>
    <row r="91" spans="1:17" x14ac:dyDescent="0.25">
      <c r="A91" s="40" t="s">
        <v>881</v>
      </c>
      <c r="E91" s="40" t="s">
        <v>1322</v>
      </c>
      <c r="F91" s="40" t="s">
        <v>1321</v>
      </c>
      <c r="Q91" s="205" t="s">
        <v>1745</v>
      </c>
    </row>
    <row r="92" spans="1:17" x14ac:dyDescent="0.25">
      <c r="A92" s="40" t="s">
        <v>845</v>
      </c>
      <c r="E92" s="40" t="s">
        <v>650</v>
      </c>
      <c r="F92" s="40" t="s">
        <v>1323</v>
      </c>
      <c r="Q92" s="205" t="s">
        <v>2237</v>
      </c>
    </row>
    <row r="93" spans="1:17" x14ac:dyDescent="0.25">
      <c r="E93" s="40" t="s">
        <v>1325</v>
      </c>
      <c r="F93" s="40" t="s">
        <v>1324</v>
      </c>
      <c r="Q93" s="207" t="s">
        <v>2238</v>
      </c>
    </row>
    <row r="94" spans="1:17" x14ac:dyDescent="0.25">
      <c r="E94" s="40" t="s">
        <v>1326</v>
      </c>
      <c r="F94" s="40" t="s">
        <v>1075</v>
      </c>
      <c r="Q94" s="205" t="s">
        <v>2239</v>
      </c>
    </row>
    <row r="95" spans="1:17" x14ac:dyDescent="0.25">
      <c r="E95" s="40" t="s">
        <v>1328</v>
      </c>
      <c r="F95" s="40" t="s">
        <v>1327</v>
      </c>
      <c r="Q95" s="205" t="s">
        <v>2240</v>
      </c>
    </row>
    <row r="96" spans="1:17" x14ac:dyDescent="0.25">
      <c r="E96" s="40" t="s">
        <v>1332</v>
      </c>
      <c r="F96" s="40" t="s">
        <v>1331</v>
      </c>
      <c r="Q96" s="205" t="s">
        <v>2071</v>
      </c>
    </row>
    <row r="97" spans="5:17" x14ac:dyDescent="0.25">
      <c r="E97" s="40" t="s">
        <v>1334</v>
      </c>
      <c r="F97" s="40" t="s">
        <v>1333</v>
      </c>
      <c r="Q97" s="207" t="s">
        <v>2232</v>
      </c>
    </row>
    <row r="98" spans="5:17" x14ac:dyDescent="0.25">
      <c r="E98" s="40" t="s">
        <v>1335</v>
      </c>
      <c r="F98" s="40" t="s">
        <v>424</v>
      </c>
      <c r="Q98" s="207" t="s">
        <v>2233</v>
      </c>
    </row>
    <row r="99" spans="5:17" x14ac:dyDescent="0.25">
      <c r="E99" s="40" t="s">
        <v>1338</v>
      </c>
      <c r="F99" s="40" t="s">
        <v>1337</v>
      </c>
    </row>
    <row r="100" spans="5:17" x14ac:dyDescent="0.25">
      <c r="E100" s="40" t="s">
        <v>75</v>
      </c>
      <c r="F100" s="40" t="s">
        <v>1339</v>
      </c>
    </row>
    <row r="101" spans="5:17" x14ac:dyDescent="0.25">
      <c r="E101" s="40" t="s">
        <v>1341</v>
      </c>
      <c r="F101" s="40" t="s">
        <v>1340</v>
      </c>
    </row>
    <row r="102" spans="5:17" x14ac:dyDescent="0.25">
      <c r="E102" s="40" t="s">
        <v>1343</v>
      </c>
      <c r="F102" s="40" t="s">
        <v>1342</v>
      </c>
    </row>
    <row r="103" spans="5:17" x14ac:dyDescent="0.25">
      <c r="E103" s="40" t="s">
        <v>1345</v>
      </c>
      <c r="F103" s="40" t="s">
        <v>1344</v>
      </c>
    </row>
    <row r="104" spans="5:17" x14ac:dyDescent="0.25">
      <c r="E104" s="40" t="s">
        <v>1351</v>
      </c>
      <c r="F104" s="40" t="s">
        <v>1350</v>
      </c>
    </row>
    <row r="105" spans="5:17" x14ac:dyDescent="0.25">
      <c r="E105" s="40" t="s">
        <v>1353</v>
      </c>
      <c r="F105" s="40" t="s">
        <v>1352</v>
      </c>
    </row>
    <row r="106" spans="5:17" x14ac:dyDescent="0.25">
      <c r="E106" s="40" t="s">
        <v>1355</v>
      </c>
      <c r="F106" s="40" t="s">
        <v>1354</v>
      </c>
    </row>
    <row r="107" spans="5:17" x14ac:dyDescent="0.25">
      <c r="E107" s="40" t="s">
        <v>1357</v>
      </c>
      <c r="F107" s="40" t="s">
        <v>1356</v>
      </c>
    </row>
    <row r="108" spans="5:17" x14ac:dyDescent="0.25">
      <c r="E108" s="40" t="s">
        <v>1359</v>
      </c>
      <c r="F108" s="40" t="s">
        <v>1358</v>
      </c>
    </row>
    <row r="109" spans="5:17" x14ac:dyDescent="0.25">
      <c r="E109" s="40" t="s">
        <v>1360</v>
      </c>
      <c r="F109" s="40" t="s">
        <v>203</v>
      </c>
    </row>
    <row r="110" spans="5:17" x14ac:dyDescent="0.25">
      <c r="E110" s="40" t="s">
        <v>1852</v>
      </c>
      <c r="F110" s="40" t="s">
        <v>1851</v>
      </c>
    </row>
    <row r="111" spans="5:17" x14ac:dyDescent="0.25">
      <c r="E111" s="40" t="s">
        <v>1362</v>
      </c>
      <c r="F111" s="40" t="s">
        <v>1361</v>
      </c>
    </row>
    <row r="112" spans="5:17" x14ac:dyDescent="0.25">
      <c r="E112" s="40" t="s">
        <v>640</v>
      </c>
      <c r="F112" s="40" t="s">
        <v>631</v>
      </c>
    </row>
    <row r="113" spans="5:6" x14ac:dyDescent="0.25">
      <c r="E113" s="40" t="s">
        <v>1364</v>
      </c>
      <c r="F113" s="40" t="s">
        <v>1363</v>
      </c>
    </row>
    <row r="114" spans="5:6" x14ac:dyDescent="0.25">
      <c r="E114" s="40" t="s">
        <v>1366</v>
      </c>
      <c r="F114" s="40" t="s">
        <v>1365</v>
      </c>
    </row>
    <row r="115" spans="5:6" x14ac:dyDescent="0.25">
      <c r="E115" s="40" t="s">
        <v>1368</v>
      </c>
      <c r="F115" s="40" t="s">
        <v>1367</v>
      </c>
    </row>
    <row r="116" spans="5:6" x14ac:dyDescent="0.25">
      <c r="E116" s="40" t="s">
        <v>1370</v>
      </c>
      <c r="F116" s="40" t="s">
        <v>1369</v>
      </c>
    </row>
    <row r="117" spans="5:6" x14ac:dyDescent="0.25">
      <c r="E117" s="40" t="s">
        <v>1372</v>
      </c>
      <c r="F117" s="40" t="s">
        <v>1371</v>
      </c>
    </row>
    <row r="118" spans="5:6" x14ac:dyDescent="0.25">
      <c r="E118" s="40" t="s">
        <v>1374</v>
      </c>
      <c r="F118" s="40" t="s">
        <v>1373</v>
      </c>
    </row>
    <row r="119" spans="5:6" x14ac:dyDescent="0.25">
      <c r="E119" s="40" t="s">
        <v>194</v>
      </c>
      <c r="F119" s="40" t="s">
        <v>1375</v>
      </c>
    </row>
    <row r="120" spans="5:6" x14ac:dyDescent="0.25">
      <c r="E120" s="40" t="s">
        <v>1377</v>
      </c>
      <c r="F120" s="40" t="s">
        <v>1376</v>
      </c>
    </row>
    <row r="121" spans="5:6" x14ac:dyDescent="0.25">
      <c r="E121" s="40" t="s">
        <v>1379</v>
      </c>
      <c r="F121" s="40" t="s">
        <v>1378</v>
      </c>
    </row>
    <row r="122" spans="5:6" x14ac:dyDescent="0.25">
      <c r="E122" s="40" t="s">
        <v>1381</v>
      </c>
      <c r="F122" s="40" t="s">
        <v>1380</v>
      </c>
    </row>
    <row r="123" spans="5:6" x14ac:dyDescent="0.25">
      <c r="E123" s="40" t="s">
        <v>1383</v>
      </c>
      <c r="F123" s="40" t="s">
        <v>1382</v>
      </c>
    </row>
    <row r="124" spans="5:6" x14ac:dyDescent="0.25">
      <c r="E124" s="40" t="s">
        <v>1385</v>
      </c>
      <c r="F124" s="40" t="s">
        <v>1384</v>
      </c>
    </row>
    <row r="125" spans="5:6" x14ac:dyDescent="0.25">
      <c r="E125" s="40" t="s">
        <v>771</v>
      </c>
      <c r="F125" s="40" t="s">
        <v>1388</v>
      </c>
    </row>
    <row r="126" spans="5:6" x14ac:dyDescent="0.25">
      <c r="E126" s="40" t="s">
        <v>289</v>
      </c>
      <c r="F126" s="40" t="s">
        <v>1389</v>
      </c>
    </row>
    <row r="127" spans="5:6" x14ac:dyDescent="0.25">
      <c r="E127" s="40" t="s">
        <v>1391</v>
      </c>
      <c r="F127" s="40" t="s">
        <v>1390</v>
      </c>
    </row>
    <row r="128" spans="5:6" x14ac:dyDescent="0.25">
      <c r="E128" s="40" t="s">
        <v>1392</v>
      </c>
      <c r="F128" s="40" t="s">
        <v>540</v>
      </c>
    </row>
    <row r="129" spans="5:6" x14ac:dyDescent="0.25">
      <c r="E129" s="40" t="s">
        <v>1394</v>
      </c>
      <c r="F129" s="40" t="s">
        <v>1393</v>
      </c>
    </row>
    <row r="130" spans="5:6" x14ac:dyDescent="0.25">
      <c r="E130" s="40" t="s">
        <v>1396</v>
      </c>
      <c r="F130" s="40" t="s">
        <v>1395</v>
      </c>
    </row>
    <row r="131" spans="5:6" x14ac:dyDescent="0.25">
      <c r="E131" s="40" t="s">
        <v>1402</v>
      </c>
      <c r="F131" s="40" t="s">
        <v>1401</v>
      </c>
    </row>
    <row r="132" spans="5:6" x14ac:dyDescent="0.25">
      <c r="E132" s="40" t="s">
        <v>226</v>
      </c>
      <c r="F132" s="40" t="s">
        <v>1403</v>
      </c>
    </row>
    <row r="133" spans="5:6" x14ac:dyDescent="0.25">
      <c r="E133" s="40" t="s">
        <v>499</v>
      </c>
      <c r="F133" s="40" t="s">
        <v>255</v>
      </c>
    </row>
    <row r="134" spans="5:6" x14ac:dyDescent="0.25">
      <c r="E134" s="40" t="s">
        <v>1407</v>
      </c>
      <c r="F134" s="40" t="s">
        <v>1406</v>
      </c>
    </row>
    <row r="135" spans="5:6" x14ac:dyDescent="0.25">
      <c r="E135" s="40" t="s">
        <v>1413</v>
      </c>
      <c r="F135" s="40" t="s">
        <v>1412</v>
      </c>
    </row>
    <row r="136" spans="5:6" x14ac:dyDescent="0.25">
      <c r="E136" s="40" t="s">
        <v>1415</v>
      </c>
      <c r="F136" s="40" t="s">
        <v>1414</v>
      </c>
    </row>
    <row r="137" spans="5:6" x14ac:dyDescent="0.25">
      <c r="E137" s="40" t="s">
        <v>552</v>
      </c>
      <c r="F137" s="40" t="s">
        <v>1418</v>
      </c>
    </row>
    <row r="138" spans="5:6" x14ac:dyDescent="0.25">
      <c r="E138" s="40" t="s">
        <v>1419</v>
      </c>
      <c r="F138" s="40" t="s">
        <v>172</v>
      </c>
    </row>
    <row r="139" spans="5:6" x14ac:dyDescent="0.25">
      <c r="E139" s="40" t="s">
        <v>1421</v>
      </c>
      <c r="F139" s="40" t="s">
        <v>1420</v>
      </c>
    </row>
    <row r="140" spans="5:6" x14ac:dyDescent="0.25">
      <c r="E140" s="40" t="s">
        <v>1425</v>
      </c>
      <c r="F140" s="40" t="s">
        <v>1424</v>
      </c>
    </row>
    <row r="141" spans="5:6" x14ac:dyDescent="0.25">
      <c r="E141" s="40" t="s">
        <v>1427</v>
      </c>
      <c r="F141" s="40" t="s">
        <v>1426</v>
      </c>
    </row>
    <row r="142" spans="5:6" x14ac:dyDescent="0.25">
      <c r="E142" s="40" t="s">
        <v>324</v>
      </c>
      <c r="F142" s="40" t="s">
        <v>1428</v>
      </c>
    </row>
    <row r="143" spans="5:6" x14ac:dyDescent="0.25">
      <c r="E143" s="40" t="s">
        <v>1430</v>
      </c>
      <c r="F143" s="40" t="s">
        <v>1429</v>
      </c>
    </row>
    <row r="144" spans="5:6" x14ac:dyDescent="0.25">
      <c r="E144" s="40" t="s">
        <v>1434</v>
      </c>
      <c r="F144" s="40" t="s">
        <v>1433</v>
      </c>
    </row>
    <row r="145" spans="5:6" x14ac:dyDescent="0.25">
      <c r="E145" s="40" t="s">
        <v>415</v>
      </c>
      <c r="F145" s="40" t="s">
        <v>1435</v>
      </c>
    </row>
    <row r="146" spans="5:6" x14ac:dyDescent="0.25">
      <c r="E146" s="40" t="s">
        <v>1436</v>
      </c>
      <c r="F146" s="40" t="s">
        <v>182</v>
      </c>
    </row>
    <row r="147" spans="5:6" x14ac:dyDescent="0.25">
      <c r="E147" s="40" t="s">
        <v>1438</v>
      </c>
      <c r="F147" s="40" t="s">
        <v>1437</v>
      </c>
    </row>
    <row r="148" spans="5:6" x14ac:dyDescent="0.25">
      <c r="E148" s="40" t="s">
        <v>1440</v>
      </c>
      <c r="F148" s="40" t="s">
        <v>1439</v>
      </c>
    </row>
    <row r="149" spans="5:6" x14ac:dyDescent="0.25">
      <c r="E149" s="40" t="s">
        <v>1444</v>
      </c>
      <c r="F149" s="40" t="s">
        <v>1443</v>
      </c>
    </row>
    <row r="150" spans="5:6" x14ac:dyDescent="0.25">
      <c r="E150" s="40" t="s">
        <v>1446</v>
      </c>
      <c r="F150" s="40" t="s">
        <v>1445</v>
      </c>
    </row>
    <row r="151" spans="5:6" x14ac:dyDescent="0.25">
      <c r="E151" s="40" t="s">
        <v>1448</v>
      </c>
      <c r="F151" s="40" t="s">
        <v>1447</v>
      </c>
    </row>
    <row r="152" spans="5:6" x14ac:dyDescent="0.25">
      <c r="E152" s="40" t="s">
        <v>1450</v>
      </c>
      <c r="F152" s="40" t="s">
        <v>1449</v>
      </c>
    </row>
    <row r="153" spans="5:6" x14ac:dyDescent="0.25">
      <c r="E153" s="40" t="s">
        <v>1452</v>
      </c>
      <c r="F153" s="40" t="s">
        <v>1451</v>
      </c>
    </row>
    <row r="154" spans="5:6" x14ac:dyDescent="0.25">
      <c r="E154" s="40" t="s">
        <v>1453</v>
      </c>
      <c r="F154" s="40" t="s">
        <v>265</v>
      </c>
    </row>
    <row r="155" spans="5:6" x14ac:dyDescent="0.25">
      <c r="E155" s="40" t="s">
        <v>1172</v>
      </c>
      <c r="F155" s="40" t="s">
        <v>1171</v>
      </c>
    </row>
    <row r="156" spans="5:6" x14ac:dyDescent="0.25">
      <c r="E156" s="40" t="s">
        <v>1176</v>
      </c>
      <c r="F156" s="40" t="s">
        <v>1175</v>
      </c>
    </row>
    <row r="157" spans="5:6" x14ac:dyDescent="0.25">
      <c r="E157" s="40" t="s">
        <v>1237</v>
      </c>
      <c r="F157" s="40" t="s">
        <v>1236</v>
      </c>
    </row>
    <row r="158" spans="5:6" x14ac:dyDescent="0.25">
      <c r="E158" s="40" t="s">
        <v>1239</v>
      </c>
      <c r="F158" s="40" t="s">
        <v>1238</v>
      </c>
    </row>
    <row r="159" spans="5:6" x14ac:dyDescent="0.25">
      <c r="E159" s="40" t="s">
        <v>1264</v>
      </c>
      <c r="F159" s="40" t="s">
        <v>1263</v>
      </c>
    </row>
    <row r="160" spans="5:6" x14ac:dyDescent="0.25">
      <c r="E160" s="40" t="s">
        <v>1266</v>
      </c>
      <c r="F160" s="40" t="s">
        <v>1265</v>
      </c>
    </row>
    <row r="161" spans="5:6" x14ac:dyDescent="0.25">
      <c r="E161" s="40" t="s">
        <v>1268</v>
      </c>
      <c r="F161" s="40" t="s">
        <v>1267</v>
      </c>
    </row>
    <row r="162" spans="5:6" x14ac:dyDescent="0.25">
      <c r="E162" s="40" t="s">
        <v>1336</v>
      </c>
      <c r="F162" s="40" t="s">
        <v>498</v>
      </c>
    </row>
    <row r="163" spans="5:6" x14ac:dyDescent="0.25">
      <c r="E163" s="40" t="s">
        <v>560</v>
      </c>
      <c r="F163" s="40" t="s">
        <v>1346</v>
      </c>
    </row>
    <row r="164" spans="5:6" x14ac:dyDescent="0.25">
      <c r="E164" s="40" t="s">
        <v>1400</v>
      </c>
      <c r="F164" s="40" t="s">
        <v>1399</v>
      </c>
    </row>
    <row r="165" spans="5:6" x14ac:dyDescent="0.25">
      <c r="E165" s="40" t="s">
        <v>1405</v>
      </c>
      <c r="F165" s="40" t="s">
        <v>1404</v>
      </c>
    </row>
    <row r="166" spans="5:6" x14ac:dyDescent="0.25">
      <c r="E166" s="40" t="s">
        <v>1411</v>
      </c>
      <c r="F166" s="40" t="s">
        <v>1410</v>
      </c>
    </row>
    <row r="167" spans="5:6" x14ac:dyDescent="0.25">
      <c r="E167" s="40" t="s">
        <v>1417</v>
      </c>
      <c r="F167" s="40" t="s">
        <v>1416</v>
      </c>
    </row>
    <row r="168" spans="5:6" x14ac:dyDescent="0.25">
      <c r="E168" s="40" t="s">
        <v>1558</v>
      </c>
      <c r="F168" s="40" t="s">
        <v>1557</v>
      </c>
    </row>
    <row r="169" spans="5:6" x14ac:dyDescent="0.25">
      <c r="E169" s="40" t="s">
        <v>1560</v>
      </c>
      <c r="F169" s="40" t="s">
        <v>1559</v>
      </c>
    </row>
    <row r="170" spans="5:6" x14ac:dyDescent="0.25">
      <c r="E170" s="40" t="s">
        <v>1562</v>
      </c>
      <c r="F170" s="40" t="s">
        <v>1561</v>
      </c>
    </row>
    <row r="171" spans="5:6" x14ac:dyDescent="0.25">
      <c r="E171" s="40" t="s">
        <v>570</v>
      </c>
      <c r="F171" s="40" t="s">
        <v>1567</v>
      </c>
    </row>
    <row r="172" spans="5:6" x14ac:dyDescent="0.25">
      <c r="E172" s="40" t="s">
        <v>1568</v>
      </c>
      <c r="F172" s="40" t="s">
        <v>458</v>
      </c>
    </row>
    <row r="173" spans="5:6" x14ac:dyDescent="0.25">
      <c r="E173" s="40" t="s">
        <v>1626</v>
      </c>
      <c r="F173" s="40" t="s">
        <v>1625</v>
      </c>
    </row>
    <row r="174" spans="5:6" x14ac:dyDescent="0.25">
      <c r="E174" s="40" t="s">
        <v>1682</v>
      </c>
      <c r="F174" s="40" t="s">
        <v>1681</v>
      </c>
    </row>
    <row r="175" spans="5:6" x14ac:dyDescent="0.25">
      <c r="E175" s="40" t="s">
        <v>1903</v>
      </c>
      <c r="F175" s="40" t="s">
        <v>1902</v>
      </c>
    </row>
    <row r="176" spans="5:6" x14ac:dyDescent="0.25">
      <c r="E176" s="40" t="s">
        <v>1904</v>
      </c>
      <c r="F176" s="40" t="s">
        <v>440</v>
      </c>
    </row>
    <row r="177" spans="5:6" x14ac:dyDescent="0.25">
      <c r="E177" s="40" t="s">
        <v>1940</v>
      </c>
      <c r="F177" s="40" t="s">
        <v>1939</v>
      </c>
    </row>
    <row r="178" spans="5:6" x14ac:dyDescent="0.25">
      <c r="E178" s="40" t="s">
        <v>1802</v>
      </c>
      <c r="F178" s="40" t="s">
        <v>1801</v>
      </c>
    </row>
    <row r="179" spans="5:6" x14ac:dyDescent="0.25">
      <c r="E179" s="40" t="s">
        <v>1953</v>
      </c>
      <c r="F179" s="40" t="s">
        <v>1952</v>
      </c>
    </row>
    <row r="180" spans="5:6" x14ac:dyDescent="0.25">
      <c r="E180" s="40" t="s">
        <v>1962</v>
      </c>
      <c r="F180" s="40" t="s">
        <v>1961</v>
      </c>
    </row>
    <row r="181" spans="5:6" x14ac:dyDescent="0.25">
      <c r="E181" s="40" t="s">
        <v>106</v>
      </c>
      <c r="F181" s="40" t="s">
        <v>1972</v>
      </c>
    </row>
    <row r="182" spans="5:6" x14ac:dyDescent="0.25">
      <c r="E182" s="40" t="s">
        <v>1979</v>
      </c>
      <c r="F182" s="40" t="s">
        <v>1978</v>
      </c>
    </row>
    <row r="183" spans="5:6" x14ac:dyDescent="0.25">
      <c r="E183" s="40" t="s">
        <v>489</v>
      </c>
      <c r="F183" s="40" t="s">
        <v>2007</v>
      </c>
    </row>
    <row r="184" spans="5:6" x14ac:dyDescent="0.25">
      <c r="E184" s="40" t="s">
        <v>1455</v>
      </c>
      <c r="F184" s="40" t="s">
        <v>1454</v>
      </c>
    </row>
    <row r="185" spans="5:6" x14ac:dyDescent="0.25">
      <c r="E185" s="40" t="s">
        <v>1141</v>
      </c>
      <c r="F185" s="40" t="s">
        <v>1140</v>
      </c>
    </row>
    <row r="186" spans="5:6" x14ac:dyDescent="0.25">
      <c r="E186" s="40" t="s">
        <v>1457</v>
      </c>
      <c r="F186" s="40" t="s">
        <v>1456</v>
      </c>
    </row>
    <row r="187" spans="5:6" x14ac:dyDescent="0.25">
      <c r="E187" s="40" t="s">
        <v>1459</v>
      </c>
      <c r="F187" s="40" t="s">
        <v>1458</v>
      </c>
    </row>
    <row r="188" spans="5:6" x14ac:dyDescent="0.25">
      <c r="E188" s="40" t="s">
        <v>1461</v>
      </c>
      <c r="F188" s="40" t="s">
        <v>1460</v>
      </c>
    </row>
    <row r="189" spans="5:6" x14ac:dyDescent="0.25">
      <c r="E189" s="40" t="s">
        <v>1463</v>
      </c>
      <c r="F189" s="40" t="s">
        <v>1462</v>
      </c>
    </row>
    <row r="190" spans="5:6" x14ac:dyDescent="0.25">
      <c r="E190" s="40" t="s">
        <v>1465</v>
      </c>
      <c r="F190" s="40" t="s">
        <v>1464</v>
      </c>
    </row>
    <row r="191" spans="5:6" x14ac:dyDescent="0.25">
      <c r="E191" s="40" t="s">
        <v>1217</v>
      </c>
      <c r="F191" s="40" t="s">
        <v>1216</v>
      </c>
    </row>
    <row r="192" spans="5:6" x14ac:dyDescent="0.25">
      <c r="E192" s="40" t="s">
        <v>449</v>
      </c>
      <c r="F192" s="40" t="s">
        <v>1220</v>
      </c>
    </row>
    <row r="193" spans="5:6" x14ac:dyDescent="0.25">
      <c r="E193" s="40" t="s">
        <v>1302</v>
      </c>
      <c r="F193" s="40" t="s">
        <v>1301</v>
      </c>
    </row>
    <row r="194" spans="5:6" x14ac:dyDescent="0.25">
      <c r="E194" s="40" t="s">
        <v>1409</v>
      </c>
      <c r="F194" s="40" t="s">
        <v>1408</v>
      </c>
    </row>
    <row r="195" spans="5:6" x14ac:dyDescent="0.25">
      <c r="E195" s="40" t="s">
        <v>1423</v>
      </c>
      <c r="F195" s="40" t="s">
        <v>1422</v>
      </c>
    </row>
    <row r="196" spans="5:6" x14ac:dyDescent="0.25">
      <c r="E196" s="40" t="s">
        <v>1432</v>
      </c>
      <c r="F196" s="40" t="s">
        <v>1431</v>
      </c>
    </row>
    <row r="197" spans="5:6" x14ac:dyDescent="0.25">
      <c r="E197" s="40" t="s">
        <v>1398</v>
      </c>
      <c r="F197" s="40" t="s">
        <v>1397</v>
      </c>
    </row>
    <row r="198" spans="5:6" x14ac:dyDescent="0.25">
      <c r="E198" s="40" t="s">
        <v>1566</v>
      </c>
      <c r="F198" s="40" t="s">
        <v>1565</v>
      </c>
    </row>
    <row r="199" spans="5:6" x14ac:dyDescent="0.25">
      <c r="E199" s="40" t="s">
        <v>1615</v>
      </c>
      <c r="F199" s="40" t="s">
        <v>1614</v>
      </c>
    </row>
    <row r="200" spans="5:6" x14ac:dyDescent="0.25">
      <c r="E200" s="40" t="s">
        <v>1619</v>
      </c>
      <c r="F200" s="40" t="s">
        <v>1618</v>
      </c>
    </row>
    <row r="201" spans="5:6" x14ac:dyDescent="0.25">
      <c r="E201" s="40" t="s">
        <v>1624</v>
      </c>
      <c r="F201" s="40" t="s">
        <v>1623</v>
      </c>
    </row>
    <row r="202" spans="5:6" x14ac:dyDescent="0.25">
      <c r="E202" s="40" t="s">
        <v>1643</v>
      </c>
      <c r="F202" s="40" t="s">
        <v>1642</v>
      </c>
    </row>
    <row r="203" spans="5:6" x14ac:dyDescent="0.25">
      <c r="E203" s="40" t="s">
        <v>347</v>
      </c>
      <c r="F203" s="40" t="s">
        <v>1905</v>
      </c>
    </row>
    <row r="204" spans="5:6" x14ac:dyDescent="0.25">
      <c r="E204" s="40" t="s">
        <v>359</v>
      </c>
      <c r="F204" s="40" t="s">
        <v>1963</v>
      </c>
    </row>
    <row r="205" spans="5:6" x14ac:dyDescent="0.25">
      <c r="E205" s="40" t="s">
        <v>2009</v>
      </c>
      <c r="F205" s="40" t="s">
        <v>2008</v>
      </c>
    </row>
    <row r="206" spans="5:6" x14ac:dyDescent="0.25">
      <c r="E206" s="40" t="s">
        <v>1467</v>
      </c>
      <c r="F206" s="40" t="s">
        <v>1466</v>
      </c>
    </row>
    <row r="207" spans="5:6" x14ac:dyDescent="0.25">
      <c r="E207" s="40" t="s">
        <v>1135</v>
      </c>
      <c r="F207" s="40" t="s">
        <v>1134</v>
      </c>
    </row>
    <row r="208" spans="5:6" x14ac:dyDescent="0.25">
      <c r="E208" s="40" t="s">
        <v>1137</v>
      </c>
      <c r="F208" s="40" t="s">
        <v>1136</v>
      </c>
    </row>
    <row r="209" spans="5:6" x14ac:dyDescent="0.25">
      <c r="E209" s="40" t="s">
        <v>1168</v>
      </c>
      <c r="F209" s="40" t="s">
        <v>1167</v>
      </c>
    </row>
    <row r="210" spans="5:6" x14ac:dyDescent="0.25">
      <c r="E210" s="40" t="s">
        <v>204</v>
      </c>
      <c r="F210" s="40" t="s">
        <v>1347</v>
      </c>
    </row>
    <row r="211" spans="5:6" x14ac:dyDescent="0.25">
      <c r="E211" s="40" t="s">
        <v>1349</v>
      </c>
      <c r="F211" s="40" t="s">
        <v>1348</v>
      </c>
    </row>
    <row r="212" spans="5:6" x14ac:dyDescent="0.25">
      <c r="E212" s="40" t="s">
        <v>1539</v>
      </c>
      <c r="F212" s="40" t="s">
        <v>1538</v>
      </c>
    </row>
    <row r="213" spans="5:6" x14ac:dyDescent="0.25">
      <c r="E213" s="40" t="s">
        <v>1387</v>
      </c>
      <c r="F213" s="40" t="s">
        <v>1386</v>
      </c>
    </row>
    <row r="214" spans="5:6" x14ac:dyDescent="0.25">
      <c r="E214" s="40" t="s">
        <v>1685</v>
      </c>
      <c r="F214" s="40" t="s">
        <v>620</v>
      </c>
    </row>
    <row r="215" spans="5:6" x14ac:dyDescent="0.25">
      <c r="E215" s="40" t="s">
        <v>1469</v>
      </c>
      <c r="F215" s="40" t="s">
        <v>1468</v>
      </c>
    </row>
    <row r="216" spans="5:6" x14ac:dyDescent="0.25">
      <c r="E216" s="40" t="s">
        <v>1471</v>
      </c>
      <c r="F216" s="40" t="s">
        <v>1470</v>
      </c>
    </row>
    <row r="217" spans="5:6" x14ac:dyDescent="0.25">
      <c r="E217" s="40" t="s">
        <v>1442</v>
      </c>
      <c r="F217" s="40" t="s">
        <v>1441</v>
      </c>
    </row>
    <row r="218" spans="5:6" x14ac:dyDescent="0.25">
      <c r="E218" s="40" t="s">
        <v>1473</v>
      </c>
      <c r="F218" s="40" t="s">
        <v>1472</v>
      </c>
    </row>
    <row r="219" spans="5:6" x14ac:dyDescent="0.25">
      <c r="E219" s="40" t="s">
        <v>1475</v>
      </c>
      <c r="F219" s="40" t="s">
        <v>1474</v>
      </c>
    </row>
    <row r="220" spans="5:6" x14ac:dyDescent="0.25">
      <c r="E220" s="40" t="s">
        <v>1477</v>
      </c>
      <c r="F220" s="40" t="s">
        <v>1476</v>
      </c>
    </row>
    <row r="221" spans="5:6" x14ac:dyDescent="0.25">
      <c r="E221" s="40" t="s">
        <v>1479</v>
      </c>
      <c r="F221" s="40" t="s">
        <v>1478</v>
      </c>
    </row>
    <row r="222" spans="5:6" x14ac:dyDescent="0.25">
      <c r="E222" s="40" t="s">
        <v>1481</v>
      </c>
      <c r="F222" s="40" t="s">
        <v>1480</v>
      </c>
    </row>
    <row r="223" spans="5:6" x14ac:dyDescent="0.25">
      <c r="E223" s="40" t="s">
        <v>1483</v>
      </c>
      <c r="F223" s="40" t="s">
        <v>1482</v>
      </c>
    </row>
    <row r="224" spans="5:6" x14ac:dyDescent="0.25">
      <c r="E224" s="40" t="s">
        <v>1485</v>
      </c>
      <c r="F224" s="40" t="s">
        <v>1484</v>
      </c>
    </row>
    <row r="225" spans="5:6" x14ac:dyDescent="0.25">
      <c r="E225" s="40" t="s">
        <v>1487</v>
      </c>
      <c r="F225" s="40" t="s">
        <v>1486</v>
      </c>
    </row>
    <row r="226" spans="5:6" x14ac:dyDescent="0.25">
      <c r="E226" s="40" t="s">
        <v>1489</v>
      </c>
      <c r="F226" s="40" t="s">
        <v>1488</v>
      </c>
    </row>
    <row r="227" spans="5:6" x14ac:dyDescent="0.25">
      <c r="E227" s="40" t="s">
        <v>1491</v>
      </c>
      <c r="F227" s="40" t="s">
        <v>1490</v>
      </c>
    </row>
    <row r="228" spans="5:6" x14ac:dyDescent="0.25">
      <c r="E228" s="40" t="s">
        <v>1493</v>
      </c>
      <c r="F228" s="40" t="s">
        <v>1492</v>
      </c>
    </row>
    <row r="229" spans="5:6" x14ac:dyDescent="0.25">
      <c r="E229" s="40" t="s">
        <v>1495</v>
      </c>
      <c r="F229" s="40" t="s">
        <v>1494</v>
      </c>
    </row>
    <row r="230" spans="5:6" x14ac:dyDescent="0.25">
      <c r="E230" s="40" t="s">
        <v>1057</v>
      </c>
      <c r="F230" s="40" t="s">
        <v>1498</v>
      </c>
    </row>
    <row r="231" spans="5:6" x14ac:dyDescent="0.25">
      <c r="E231" s="40" t="s">
        <v>1500</v>
      </c>
      <c r="F231" s="40" t="s">
        <v>1499</v>
      </c>
    </row>
    <row r="232" spans="5:6" x14ac:dyDescent="0.25">
      <c r="E232" s="40" t="s">
        <v>236</v>
      </c>
      <c r="F232" s="40" t="s">
        <v>1501</v>
      </c>
    </row>
    <row r="233" spans="5:6" x14ac:dyDescent="0.25">
      <c r="E233" s="40" t="s">
        <v>1502</v>
      </c>
      <c r="F233" s="40" t="s">
        <v>528</v>
      </c>
    </row>
    <row r="234" spans="5:6" x14ac:dyDescent="0.25">
      <c r="E234" s="40" t="s">
        <v>1504</v>
      </c>
      <c r="F234" s="40" t="s">
        <v>1503</v>
      </c>
    </row>
    <row r="235" spans="5:6" x14ac:dyDescent="0.25">
      <c r="E235" s="40" t="s">
        <v>1506</v>
      </c>
      <c r="F235" s="40" t="s">
        <v>1505</v>
      </c>
    </row>
    <row r="236" spans="5:6" x14ac:dyDescent="0.25">
      <c r="E236" s="40" t="s">
        <v>1508</v>
      </c>
      <c r="F236" s="40" t="s">
        <v>1507</v>
      </c>
    </row>
    <row r="237" spans="5:6" x14ac:dyDescent="0.25">
      <c r="E237" s="40" t="s">
        <v>1510</v>
      </c>
      <c r="F237" s="40" t="s">
        <v>1509</v>
      </c>
    </row>
    <row r="238" spans="5:6" x14ac:dyDescent="0.25">
      <c r="E238" s="40" t="s">
        <v>1512</v>
      </c>
      <c r="F238" s="40" t="s">
        <v>1511</v>
      </c>
    </row>
    <row r="239" spans="5:6" x14ac:dyDescent="0.25">
      <c r="E239" s="40" t="s">
        <v>1514</v>
      </c>
      <c r="F239" s="40" t="s">
        <v>1513</v>
      </c>
    </row>
    <row r="240" spans="5:6" x14ac:dyDescent="0.25">
      <c r="E240" s="40" t="s">
        <v>581</v>
      </c>
      <c r="F240" s="40" t="s">
        <v>1515</v>
      </c>
    </row>
    <row r="241" spans="5:6" x14ac:dyDescent="0.25">
      <c r="E241" s="40" t="s">
        <v>1516</v>
      </c>
      <c r="F241" s="40" t="s">
        <v>235</v>
      </c>
    </row>
    <row r="242" spans="5:6" x14ac:dyDescent="0.25">
      <c r="E242" s="40" t="s">
        <v>1518</v>
      </c>
      <c r="F242" s="40" t="s">
        <v>1517</v>
      </c>
    </row>
    <row r="243" spans="5:6" x14ac:dyDescent="0.25">
      <c r="E243" s="40" t="s">
        <v>1520</v>
      </c>
      <c r="F243" s="40" t="s">
        <v>1519</v>
      </c>
    </row>
    <row r="244" spans="5:6" x14ac:dyDescent="0.25">
      <c r="E244" s="40" t="s">
        <v>1522</v>
      </c>
      <c r="F244" s="40" t="s">
        <v>1521</v>
      </c>
    </row>
    <row r="245" spans="5:6" x14ac:dyDescent="0.25">
      <c r="E245" s="40" t="s">
        <v>1524</v>
      </c>
      <c r="F245" s="40" t="s">
        <v>1523</v>
      </c>
    </row>
    <row r="246" spans="5:6" x14ac:dyDescent="0.25">
      <c r="E246" s="40" t="s">
        <v>1526</v>
      </c>
      <c r="F246" s="40" t="s">
        <v>1525</v>
      </c>
    </row>
    <row r="247" spans="5:6" x14ac:dyDescent="0.25">
      <c r="E247" s="40" t="s">
        <v>1528</v>
      </c>
      <c r="F247" s="40" t="s">
        <v>1527</v>
      </c>
    </row>
    <row r="248" spans="5:6" x14ac:dyDescent="0.25">
      <c r="E248" s="40" t="s">
        <v>1530</v>
      </c>
      <c r="F248" s="40" t="s">
        <v>1529</v>
      </c>
    </row>
    <row r="249" spans="5:6" x14ac:dyDescent="0.25">
      <c r="E249" s="40" t="s">
        <v>1532</v>
      </c>
      <c r="F249" s="40" t="s">
        <v>1531</v>
      </c>
    </row>
    <row r="250" spans="5:6" x14ac:dyDescent="0.25">
      <c r="E250" s="40" t="s">
        <v>1534</v>
      </c>
      <c r="F250" s="40" t="s">
        <v>1533</v>
      </c>
    </row>
    <row r="251" spans="5:6" x14ac:dyDescent="0.25">
      <c r="E251" s="40" t="s">
        <v>1535</v>
      </c>
      <c r="F251" s="40" t="s">
        <v>477</v>
      </c>
    </row>
    <row r="252" spans="5:6" x14ac:dyDescent="0.25">
      <c r="E252" s="40" t="s">
        <v>1537</v>
      </c>
      <c r="F252" s="40" t="s">
        <v>1536</v>
      </c>
    </row>
    <row r="253" spans="5:6" x14ac:dyDescent="0.25">
      <c r="E253" s="40" t="s">
        <v>1541</v>
      </c>
      <c r="F253" s="40" t="s">
        <v>1540</v>
      </c>
    </row>
    <row r="254" spans="5:6" x14ac:dyDescent="0.25">
      <c r="E254" s="40" t="s">
        <v>1543</v>
      </c>
      <c r="F254" s="40" t="s">
        <v>1542</v>
      </c>
    </row>
    <row r="255" spans="5:6" x14ac:dyDescent="0.25">
      <c r="E255" s="40" t="s">
        <v>1545</v>
      </c>
      <c r="F255" s="40" t="s">
        <v>1544</v>
      </c>
    </row>
    <row r="256" spans="5:6" x14ac:dyDescent="0.25">
      <c r="E256" s="40" t="s">
        <v>1547</v>
      </c>
      <c r="F256" s="40" t="s">
        <v>1546</v>
      </c>
    </row>
    <row r="257" spans="5:6" x14ac:dyDescent="0.25">
      <c r="E257" s="40" t="s">
        <v>1549</v>
      </c>
      <c r="F257" s="40" t="s">
        <v>1548</v>
      </c>
    </row>
    <row r="258" spans="5:6" x14ac:dyDescent="0.25">
      <c r="E258" s="40" t="s">
        <v>1551</v>
      </c>
      <c r="F258" s="40" t="s">
        <v>1550</v>
      </c>
    </row>
    <row r="259" spans="5:6" x14ac:dyDescent="0.25">
      <c r="E259" s="40" t="s">
        <v>1552</v>
      </c>
      <c r="F259" s="40" t="s">
        <v>352</v>
      </c>
    </row>
    <row r="260" spans="5:6" x14ac:dyDescent="0.25">
      <c r="E260" s="40" t="s">
        <v>1554</v>
      </c>
      <c r="F260" s="40" t="s">
        <v>1553</v>
      </c>
    </row>
    <row r="261" spans="5:6" x14ac:dyDescent="0.25">
      <c r="E261" s="40" t="s">
        <v>1556</v>
      </c>
      <c r="F261" s="40" t="s">
        <v>1555</v>
      </c>
    </row>
    <row r="262" spans="5:6" x14ac:dyDescent="0.25">
      <c r="E262" s="40" t="s">
        <v>1564</v>
      </c>
      <c r="F262" s="40" t="s">
        <v>1563</v>
      </c>
    </row>
    <row r="263" spans="5:6" x14ac:dyDescent="0.25">
      <c r="E263" s="40" t="s">
        <v>1570</v>
      </c>
      <c r="F263" s="40" t="s">
        <v>1569</v>
      </c>
    </row>
    <row r="264" spans="5:6" x14ac:dyDescent="0.25">
      <c r="E264" s="40" t="s">
        <v>1572</v>
      </c>
      <c r="F264" s="40" t="s">
        <v>1571</v>
      </c>
    </row>
    <row r="265" spans="5:6" x14ac:dyDescent="0.25">
      <c r="E265" s="40" t="s">
        <v>1574</v>
      </c>
      <c r="F265" s="40" t="s">
        <v>1573</v>
      </c>
    </row>
    <row r="266" spans="5:6" x14ac:dyDescent="0.25">
      <c r="E266" s="40" t="s">
        <v>1578</v>
      </c>
      <c r="F266" s="40" t="s">
        <v>1577</v>
      </c>
    </row>
    <row r="267" spans="5:6" x14ac:dyDescent="0.25">
      <c r="E267" s="40" t="s">
        <v>1580</v>
      </c>
      <c r="F267" s="40" t="s">
        <v>1579</v>
      </c>
    </row>
    <row r="268" spans="5:6" x14ac:dyDescent="0.25">
      <c r="E268" s="40" t="s">
        <v>1582</v>
      </c>
      <c r="F268" s="40" t="s">
        <v>1581</v>
      </c>
    </row>
    <row r="269" spans="5:6" x14ac:dyDescent="0.25">
      <c r="E269" s="40" t="s">
        <v>1584</v>
      </c>
      <c r="F269" s="40" t="s">
        <v>1583</v>
      </c>
    </row>
    <row r="270" spans="5:6" x14ac:dyDescent="0.25">
      <c r="E270" s="40" t="s">
        <v>1586</v>
      </c>
      <c r="F270" s="40" t="s">
        <v>1585</v>
      </c>
    </row>
    <row r="271" spans="5:6" x14ac:dyDescent="0.25">
      <c r="E271" s="40" t="s">
        <v>1588</v>
      </c>
      <c r="F271" s="40" t="s">
        <v>1587</v>
      </c>
    </row>
    <row r="272" spans="5:6" x14ac:dyDescent="0.25">
      <c r="E272" s="40" t="s">
        <v>1590</v>
      </c>
      <c r="F272" s="40" t="s">
        <v>1589</v>
      </c>
    </row>
    <row r="273" spans="5:6" x14ac:dyDescent="0.25">
      <c r="E273" s="40" t="s">
        <v>1592</v>
      </c>
      <c r="F273" s="40" t="s">
        <v>1591</v>
      </c>
    </row>
    <row r="274" spans="5:6" x14ac:dyDescent="0.25">
      <c r="E274" s="40" t="s">
        <v>1594</v>
      </c>
      <c r="F274" s="40" t="s">
        <v>1593</v>
      </c>
    </row>
    <row r="275" spans="5:6" x14ac:dyDescent="0.25">
      <c r="E275" s="40" t="s">
        <v>1596</v>
      </c>
      <c r="F275" s="40" t="s">
        <v>1595</v>
      </c>
    </row>
    <row r="276" spans="5:6" x14ac:dyDescent="0.25">
      <c r="E276" s="40" t="s">
        <v>1598</v>
      </c>
      <c r="F276" s="40" t="s">
        <v>1597</v>
      </c>
    </row>
    <row r="277" spans="5:6" x14ac:dyDescent="0.25">
      <c r="E277" s="40" t="s">
        <v>1600</v>
      </c>
      <c r="F277" s="40" t="s">
        <v>1599</v>
      </c>
    </row>
    <row r="278" spans="5:6" x14ac:dyDescent="0.25">
      <c r="E278" s="40" t="s">
        <v>1602</v>
      </c>
      <c r="F278" s="40" t="s">
        <v>1601</v>
      </c>
    </row>
    <row r="279" spans="5:6" x14ac:dyDescent="0.25">
      <c r="E279" s="40" t="s">
        <v>1604</v>
      </c>
      <c r="F279" s="40" t="s">
        <v>1603</v>
      </c>
    </row>
    <row r="280" spans="5:6" x14ac:dyDescent="0.25">
      <c r="E280" s="40" t="s">
        <v>1605</v>
      </c>
      <c r="F280" s="40" t="s">
        <v>488</v>
      </c>
    </row>
    <row r="281" spans="5:6" x14ac:dyDescent="0.25">
      <c r="E281" s="40" t="s">
        <v>1607</v>
      </c>
      <c r="F281" s="40" t="s">
        <v>1606</v>
      </c>
    </row>
    <row r="282" spans="5:6" x14ac:dyDescent="0.25">
      <c r="E282" s="40" t="s">
        <v>1611</v>
      </c>
      <c r="F282" s="40" t="s">
        <v>1610</v>
      </c>
    </row>
    <row r="283" spans="5:6" x14ac:dyDescent="0.25">
      <c r="E283" s="40" t="s">
        <v>1613</v>
      </c>
      <c r="F283" s="40" t="s">
        <v>1612</v>
      </c>
    </row>
    <row r="284" spans="5:6" x14ac:dyDescent="0.25">
      <c r="E284" s="40" t="s">
        <v>1621</v>
      </c>
      <c r="F284" s="40" t="s">
        <v>1620</v>
      </c>
    </row>
    <row r="285" spans="5:6" x14ac:dyDescent="0.25">
      <c r="E285" s="40" t="s">
        <v>1622</v>
      </c>
      <c r="F285" s="40" t="s">
        <v>160</v>
      </c>
    </row>
    <row r="286" spans="5:6" x14ac:dyDescent="0.25">
      <c r="E286" s="40" t="s">
        <v>1628</v>
      </c>
      <c r="F286" s="40" t="s">
        <v>1627</v>
      </c>
    </row>
    <row r="287" spans="5:6" x14ac:dyDescent="0.25">
      <c r="E287" s="40" t="s">
        <v>1630</v>
      </c>
      <c r="F287" s="40" t="s">
        <v>1629</v>
      </c>
    </row>
    <row r="288" spans="5:6" x14ac:dyDescent="0.25">
      <c r="E288" s="40" t="s">
        <v>1632</v>
      </c>
      <c r="F288" s="40" t="s">
        <v>1631</v>
      </c>
    </row>
    <row r="289" spans="5:6" x14ac:dyDescent="0.25">
      <c r="E289" s="40" t="s">
        <v>1780</v>
      </c>
      <c r="F289" s="40" t="s">
        <v>1779</v>
      </c>
    </row>
    <row r="290" spans="5:6" x14ac:dyDescent="0.25">
      <c r="E290" s="40" t="s">
        <v>1634</v>
      </c>
      <c r="F290" s="40" t="s">
        <v>1633</v>
      </c>
    </row>
    <row r="291" spans="5:6" x14ac:dyDescent="0.25">
      <c r="E291" s="40" t="s">
        <v>1636</v>
      </c>
      <c r="F291" s="40" t="s">
        <v>1635</v>
      </c>
    </row>
    <row r="292" spans="5:6" x14ac:dyDescent="0.25">
      <c r="E292" s="40" t="s">
        <v>1638</v>
      </c>
      <c r="F292" s="40" t="s">
        <v>1637</v>
      </c>
    </row>
    <row r="293" spans="5:6" x14ac:dyDescent="0.25">
      <c r="E293" s="40" t="s">
        <v>1640</v>
      </c>
      <c r="F293" s="40" t="s">
        <v>1639</v>
      </c>
    </row>
    <row r="294" spans="5:6" x14ac:dyDescent="0.25">
      <c r="E294" s="40" t="s">
        <v>590</v>
      </c>
      <c r="F294" s="40" t="s">
        <v>1641</v>
      </c>
    </row>
    <row r="295" spans="5:6" x14ac:dyDescent="0.25">
      <c r="E295" s="40" t="s">
        <v>1051</v>
      </c>
      <c r="F295" s="40" t="s">
        <v>1644</v>
      </c>
    </row>
    <row r="296" spans="5:6" x14ac:dyDescent="0.25">
      <c r="E296" s="40" t="s">
        <v>311</v>
      </c>
      <c r="F296" s="40" t="s">
        <v>1645</v>
      </c>
    </row>
    <row r="297" spans="5:6" x14ac:dyDescent="0.25">
      <c r="E297" s="40" t="s">
        <v>1649</v>
      </c>
      <c r="F297" s="40" t="s">
        <v>1648</v>
      </c>
    </row>
    <row r="298" spans="5:6" x14ac:dyDescent="0.25">
      <c r="E298" s="40" t="s">
        <v>1647</v>
      </c>
      <c r="F298" s="40" t="s">
        <v>1646</v>
      </c>
    </row>
    <row r="299" spans="5:6" x14ac:dyDescent="0.25">
      <c r="E299" s="40" t="s">
        <v>1650</v>
      </c>
      <c r="F299" s="40" t="s">
        <v>288</v>
      </c>
    </row>
    <row r="300" spans="5:6" x14ac:dyDescent="0.25">
      <c r="E300" s="40" t="s">
        <v>1918</v>
      </c>
      <c r="F300" s="40" t="s">
        <v>1917</v>
      </c>
    </row>
    <row r="301" spans="5:6" x14ac:dyDescent="0.25">
      <c r="E301" s="40" t="s">
        <v>1652</v>
      </c>
      <c r="F301" s="40" t="s">
        <v>1651</v>
      </c>
    </row>
    <row r="302" spans="5:6" x14ac:dyDescent="0.25">
      <c r="E302" s="40" t="s">
        <v>1654</v>
      </c>
      <c r="F302" s="40" t="s">
        <v>1653</v>
      </c>
    </row>
    <row r="303" spans="5:6" x14ac:dyDescent="0.25">
      <c r="E303" s="40" t="s">
        <v>1656</v>
      </c>
      <c r="F303" s="40" t="s">
        <v>1655</v>
      </c>
    </row>
    <row r="304" spans="5:6" x14ac:dyDescent="0.25">
      <c r="E304" s="40" t="s">
        <v>1658</v>
      </c>
      <c r="F304" s="40" t="s">
        <v>1657</v>
      </c>
    </row>
    <row r="305" spans="5:6" x14ac:dyDescent="0.25">
      <c r="E305" s="40" t="s">
        <v>1660</v>
      </c>
      <c r="F305" s="40" t="s">
        <v>1659</v>
      </c>
    </row>
    <row r="306" spans="5:6" x14ac:dyDescent="0.25">
      <c r="E306" s="40" t="s">
        <v>1662</v>
      </c>
      <c r="F306" s="40" t="s">
        <v>1661</v>
      </c>
    </row>
    <row r="307" spans="5:6" x14ac:dyDescent="0.25">
      <c r="E307" s="40" t="s">
        <v>1664</v>
      </c>
      <c r="F307" s="40" t="s">
        <v>1663</v>
      </c>
    </row>
    <row r="308" spans="5:6" x14ac:dyDescent="0.25">
      <c r="E308" s="40" t="s">
        <v>1666</v>
      </c>
      <c r="F308" s="40" t="s">
        <v>1665</v>
      </c>
    </row>
    <row r="309" spans="5:6" x14ac:dyDescent="0.25">
      <c r="E309" s="40" t="s">
        <v>1667</v>
      </c>
      <c r="F309" s="40" t="s">
        <v>114</v>
      </c>
    </row>
    <row r="310" spans="5:6" x14ac:dyDescent="0.25">
      <c r="E310" s="40" t="s">
        <v>1669</v>
      </c>
      <c r="F310" s="40" t="s">
        <v>1668</v>
      </c>
    </row>
    <row r="311" spans="5:6" x14ac:dyDescent="0.25">
      <c r="E311" s="40" t="s">
        <v>632</v>
      </c>
      <c r="F311" s="40" t="s">
        <v>1670</v>
      </c>
    </row>
    <row r="312" spans="5:6" x14ac:dyDescent="0.25">
      <c r="E312" s="40" t="s">
        <v>1672</v>
      </c>
      <c r="F312" s="40" t="s">
        <v>1671</v>
      </c>
    </row>
    <row r="313" spans="5:6" x14ac:dyDescent="0.25">
      <c r="E313" s="40" t="s">
        <v>1674</v>
      </c>
      <c r="F313" s="40" t="s">
        <v>1673</v>
      </c>
    </row>
    <row r="314" spans="5:6" x14ac:dyDescent="0.25">
      <c r="E314" s="40" t="s">
        <v>1676</v>
      </c>
      <c r="F314" s="40" t="s">
        <v>1675</v>
      </c>
    </row>
    <row r="315" spans="5:6" x14ac:dyDescent="0.25">
      <c r="E315" s="40" t="s">
        <v>1678</v>
      </c>
      <c r="F315" s="40" t="s">
        <v>1677</v>
      </c>
    </row>
    <row r="316" spans="5:6" x14ac:dyDescent="0.25">
      <c r="E316" s="40" t="s">
        <v>1680</v>
      </c>
      <c r="F316" s="40" t="s">
        <v>1679</v>
      </c>
    </row>
    <row r="317" spans="5:6" x14ac:dyDescent="0.25">
      <c r="E317" s="40" t="s">
        <v>1684</v>
      </c>
      <c r="F317" s="40" t="s">
        <v>1683</v>
      </c>
    </row>
    <row r="318" spans="5:6" x14ac:dyDescent="0.25">
      <c r="E318" s="40" t="s">
        <v>1687</v>
      </c>
      <c r="F318" s="40" t="s">
        <v>1686</v>
      </c>
    </row>
    <row r="319" spans="5:6" x14ac:dyDescent="0.25">
      <c r="E319" s="40" t="s">
        <v>1689</v>
      </c>
      <c r="F319" s="40" t="s">
        <v>1688</v>
      </c>
    </row>
    <row r="320" spans="5:6" x14ac:dyDescent="0.25">
      <c r="E320" s="40" t="s">
        <v>1691</v>
      </c>
      <c r="F320" s="40" t="s">
        <v>1690</v>
      </c>
    </row>
    <row r="321" spans="5:6" x14ac:dyDescent="0.25">
      <c r="E321" s="40" t="s">
        <v>1693</v>
      </c>
      <c r="F321" s="40" t="s">
        <v>1692</v>
      </c>
    </row>
    <row r="322" spans="5:6" x14ac:dyDescent="0.25">
      <c r="E322" s="40" t="s">
        <v>1695</v>
      </c>
      <c r="F322" s="40" t="s">
        <v>1694</v>
      </c>
    </row>
    <row r="323" spans="5:6" x14ac:dyDescent="0.25">
      <c r="E323" s="40" t="s">
        <v>1697</v>
      </c>
      <c r="F323" s="40" t="s">
        <v>1696</v>
      </c>
    </row>
    <row r="324" spans="5:6" x14ac:dyDescent="0.25">
      <c r="E324" s="40" t="s">
        <v>1698</v>
      </c>
      <c r="F324" s="40" t="s">
        <v>608</v>
      </c>
    </row>
    <row r="325" spans="5:6" x14ac:dyDescent="0.25">
      <c r="E325" s="40" t="s">
        <v>1700</v>
      </c>
      <c r="F325" s="40" t="s">
        <v>1699</v>
      </c>
    </row>
    <row r="326" spans="5:6" x14ac:dyDescent="0.25">
      <c r="E326" s="40" t="s">
        <v>1702</v>
      </c>
      <c r="F326" s="40" t="s">
        <v>1701</v>
      </c>
    </row>
    <row r="327" spans="5:6" x14ac:dyDescent="0.25">
      <c r="E327" s="40" t="s">
        <v>1705</v>
      </c>
      <c r="F327" s="40" t="s">
        <v>1704</v>
      </c>
    </row>
    <row r="328" spans="5:6" x14ac:dyDescent="0.25">
      <c r="E328" s="40" t="s">
        <v>1707</v>
      </c>
      <c r="F328" s="40" t="s">
        <v>1706</v>
      </c>
    </row>
    <row r="329" spans="5:6" x14ac:dyDescent="0.25">
      <c r="E329" s="40" t="s">
        <v>1709</v>
      </c>
      <c r="F329" s="40" t="s">
        <v>1708</v>
      </c>
    </row>
    <row r="330" spans="5:6" x14ac:dyDescent="0.25">
      <c r="E330" s="40" t="s">
        <v>1711</v>
      </c>
      <c r="F330" s="40" t="s">
        <v>1710</v>
      </c>
    </row>
    <row r="331" spans="5:6" x14ac:dyDescent="0.25">
      <c r="E331" s="40" t="s">
        <v>1713</v>
      </c>
      <c r="F331" s="40" t="s">
        <v>1712</v>
      </c>
    </row>
    <row r="332" spans="5:6" x14ac:dyDescent="0.25">
      <c r="E332" s="40" t="s">
        <v>1715</v>
      </c>
      <c r="F332" s="40" t="s">
        <v>1714</v>
      </c>
    </row>
    <row r="333" spans="5:6" x14ac:dyDescent="0.25">
      <c r="E333" s="40" t="s">
        <v>1717</v>
      </c>
      <c r="F333" s="40" t="s">
        <v>1716</v>
      </c>
    </row>
    <row r="334" spans="5:6" x14ac:dyDescent="0.25">
      <c r="E334" s="40" t="s">
        <v>1721</v>
      </c>
      <c r="F334" s="40" t="s">
        <v>1720</v>
      </c>
    </row>
    <row r="335" spans="5:6" x14ac:dyDescent="0.25">
      <c r="E335" s="40" t="s">
        <v>1722</v>
      </c>
      <c r="F335" s="40" t="s">
        <v>214</v>
      </c>
    </row>
    <row r="336" spans="5:6" x14ac:dyDescent="0.25">
      <c r="E336" s="40" t="s">
        <v>1724</v>
      </c>
      <c r="F336" s="40" t="s">
        <v>1723</v>
      </c>
    </row>
    <row r="337" spans="5:6" x14ac:dyDescent="0.25">
      <c r="E337" s="40" t="s">
        <v>1726</v>
      </c>
      <c r="F337" s="40" t="s">
        <v>1725</v>
      </c>
    </row>
    <row r="338" spans="5:6" x14ac:dyDescent="0.25">
      <c r="E338" s="40" t="s">
        <v>1728</v>
      </c>
      <c r="F338" s="40" t="s">
        <v>1727</v>
      </c>
    </row>
    <row r="339" spans="5:6" x14ac:dyDescent="0.25">
      <c r="E339" s="40" t="s">
        <v>1730</v>
      </c>
      <c r="F339" s="40" t="s">
        <v>1729</v>
      </c>
    </row>
    <row r="340" spans="5:6" x14ac:dyDescent="0.25">
      <c r="E340" s="40" t="s">
        <v>425</v>
      </c>
      <c r="F340" s="40" t="s">
        <v>1731</v>
      </c>
    </row>
    <row r="341" spans="5:6" x14ac:dyDescent="0.25">
      <c r="E341" s="40" t="s">
        <v>1733</v>
      </c>
      <c r="F341" s="40" t="s">
        <v>1732</v>
      </c>
    </row>
    <row r="342" spans="5:6" x14ac:dyDescent="0.25">
      <c r="E342" s="40" t="s">
        <v>1735</v>
      </c>
      <c r="F342" s="40" t="s">
        <v>1734</v>
      </c>
    </row>
    <row r="343" spans="5:6" x14ac:dyDescent="0.25">
      <c r="E343" s="40" t="s">
        <v>1739</v>
      </c>
      <c r="F343" s="40" t="s">
        <v>1738</v>
      </c>
    </row>
    <row r="344" spans="5:6" x14ac:dyDescent="0.25">
      <c r="E344" s="40" t="s">
        <v>1741</v>
      </c>
      <c r="F344" s="40" t="s">
        <v>1740</v>
      </c>
    </row>
    <row r="345" spans="5:6" x14ac:dyDescent="0.25">
      <c r="E345" s="40" t="s">
        <v>1743</v>
      </c>
      <c r="F345" s="40" t="s">
        <v>1742</v>
      </c>
    </row>
    <row r="346" spans="5:6" x14ac:dyDescent="0.25">
      <c r="E346" s="40" t="s">
        <v>1745</v>
      </c>
      <c r="F346" s="40" t="s">
        <v>1744</v>
      </c>
    </row>
    <row r="347" spans="5:6" x14ac:dyDescent="0.25">
      <c r="E347" s="40" t="s">
        <v>1747</v>
      </c>
      <c r="F347" s="40" t="s">
        <v>1746</v>
      </c>
    </row>
    <row r="348" spans="5:6" x14ac:dyDescent="0.25">
      <c r="E348" s="40" t="s">
        <v>1749</v>
      </c>
      <c r="F348" s="40" t="s">
        <v>1748</v>
      </c>
    </row>
    <row r="349" spans="5:6" x14ac:dyDescent="0.25">
      <c r="E349" s="40" t="s">
        <v>1751</v>
      </c>
      <c r="F349" s="40" t="s">
        <v>1750</v>
      </c>
    </row>
    <row r="350" spans="5:6" x14ac:dyDescent="0.25">
      <c r="E350" s="40" t="s">
        <v>1753</v>
      </c>
      <c r="F350" s="40" t="s">
        <v>1752</v>
      </c>
    </row>
    <row r="351" spans="5:6" x14ac:dyDescent="0.25">
      <c r="E351" s="40" t="s">
        <v>1755</v>
      </c>
      <c r="F351" s="40" t="s">
        <v>1754</v>
      </c>
    </row>
    <row r="352" spans="5:6" x14ac:dyDescent="0.25">
      <c r="E352" s="40" t="s">
        <v>1756</v>
      </c>
      <c r="F352" s="40" t="s">
        <v>694</v>
      </c>
    </row>
    <row r="353" spans="5:6" x14ac:dyDescent="0.25">
      <c r="E353" s="40" t="s">
        <v>1758</v>
      </c>
      <c r="F353" s="40" t="s">
        <v>1757</v>
      </c>
    </row>
    <row r="354" spans="5:6" x14ac:dyDescent="0.25">
      <c r="E354" s="40" t="s">
        <v>1703</v>
      </c>
      <c r="F354" s="40" t="s">
        <v>569</v>
      </c>
    </row>
    <row r="355" spans="5:6" x14ac:dyDescent="0.25">
      <c r="E355" s="40" t="s">
        <v>1719</v>
      </c>
      <c r="F355" s="40" t="s">
        <v>1718</v>
      </c>
    </row>
    <row r="356" spans="5:6" x14ac:dyDescent="0.25">
      <c r="E356" s="40" t="s">
        <v>1737</v>
      </c>
      <c r="F356" s="40" t="s">
        <v>1736</v>
      </c>
    </row>
    <row r="357" spans="5:6" x14ac:dyDescent="0.25">
      <c r="E357" s="40" t="s">
        <v>245</v>
      </c>
      <c r="F357" s="40" t="s">
        <v>1759</v>
      </c>
    </row>
    <row r="358" spans="5:6" x14ac:dyDescent="0.25">
      <c r="E358" s="40" t="s">
        <v>1812</v>
      </c>
      <c r="F358" s="40" t="s">
        <v>1811</v>
      </c>
    </row>
    <row r="359" spans="5:6" x14ac:dyDescent="0.25">
      <c r="E359" s="40" t="s">
        <v>1005</v>
      </c>
      <c r="F359" s="40" t="s">
        <v>1816</v>
      </c>
    </row>
    <row r="360" spans="5:6" x14ac:dyDescent="0.25">
      <c r="E360" s="40" t="s">
        <v>1818</v>
      </c>
      <c r="F360" s="40" t="s">
        <v>1817</v>
      </c>
    </row>
    <row r="361" spans="5:6" x14ac:dyDescent="0.25">
      <c r="E361" s="40" t="s">
        <v>744</v>
      </c>
      <c r="F361" s="40" t="s">
        <v>1760</v>
      </c>
    </row>
    <row r="362" spans="5:6" x14ac:dyDescent="0.25">
      <c r="E362" s="40" t="s">
        <v>434</v>
      </c>
      <c r="F362" s="40" t="s">
        <v>1761</v>
      </c>
    </row>
    <row r="363" spans="5:6" x14ac:dyDescent="0.25">
      <c r="E363" s="40" t="s">
        <v>1763</v>
      </c>
      <c r="F363" s="40" t="s">
        <v>1762</v>
      </c>
    </row>
    <row r="364" spans="5:6" x14ac:dyDescent="0.25">
      <c r="E364" s="40" t="s">
        <v>1765</v>
      </c>
      <c r="F364" s="40" t="s">
        <v>1764</v>
      </c>
    </row>
    <row r="365" spans="5:6" x14ac:dyDescent="0.25">
      <c r="E365" s="40" t="s">
        <v>1767</v>
      </c>
      <c r="F365" s="40" t="s">
        <v>1766</v>
      </c>
    </row>
    <row r="366" spans="5:6" x14ac:dyDescent="0.25">
      <c r="E366" s="40" t="s">
        <v>507</v>
      </c>
      <c r="F366" s="40" t="s">
        <v>1768</v>
      </c>
    </row>
    <row r="367" spans="5:6" x14ac:dyDescent="0.25">
      <c r="E367" s="40" t="s">
        <v>1770</v>
      </c>
      <c r="F367" s="40" t="s">
        <v>1769</v>
      </c>
    </row>
    <row r="368" spans="5:6" x14ac:dyDescent="0.25">
      <c r="E368" s="40" t="s">
        <v>1772</v>
      </c>
      <c r="F368" s="40" t="s">
        <v>1771</v>
      </c>
    </row>
    <row r="369" spans="5:6" x14ac:dyDescent="0.25">
      <c r="E369" s="40" t="s">
        <v>1774</v>
      </c>
      <c r="F369" s="40" t="s">
        <v>1773</v>
      </c>
    </row>
    <row r="370" spans="5:6" x14ac:dyDescent="0.25">
      <c r="E370" s="40" t="s">
        <v>1776</v>
      </c>
      <c r="F370" s="40" t="s">
        <v>1775</v>
      </c>
    </row>
    <row r="371" spans="5:6" x14ac:dyDescent="0.25">
      <c r="E371" s="40" t="s">
        <v>1778</v>
      </c>
      <c r="F371" s="40" t="s">
        <v>1777</v>
      </c>
    </row>
    <row r="372" spans="5:6" x14ac:dyDescent="0.25">
      <c r="E372" s="40" t="s">
        <v>1782</v>
      </c>
      <c r="F372" s="40" t="s">
        <v>1781</v>
      </c>
    </row>
    <row r="373" spans="5:6" x14ac:dyDescent="0.25">
      <c r="E373" s="40" t="s">
        <v>115</v>
      </c>
      <c r="F373" s="40" t="s">
        <v>1783</v>
      </c>
    </row>
    <row r="374" spans="5:6" x14ac:dyDescent="0.25">
      <c r="E374" s="40" t="s">
        <v>1785</v>
      </c>
      <c r="F374" s="40" t="s">
        <v>1784</v>
      </c>
    </row>
    <row r="375" spans="5:6" x14ac:dyDescent="0.25">
      <c r="E375" s="40" t="s">
        <v>1787</v>
      </c>
      <c r="F375" s="40" t="s">
        <v>1786</v>
      </c>
    </row>
    <row r="376" spans="5:6" x14ac:dyDescent="0.25">
      <c r="E376" s="40" t="s">
        <v>1788</v>
      </c>
      <c r="F376" s="40" t="s">
        <v>299</v>
      </c>
    </row>
    <row r="377" spans="5:6" x14ac:dyDescent="0.25">
      <c r="E377" s="40" t="s">
        <v>1790</v>
      </c>
      <c r="F377" s="40" t="s">
        <v>1789</v>
      </c>
    </row>
    <row r="378" spans="5:6" x14ac:dyDescent="0.25">
      <c r="E378" s="40" t="s">
        <v>1792</v>
      </c>
      <c r="F378" s="40" t="s">
        <v>1791</v>
      </c>
    </row>
    <row r="379" spans="5:6" x14ac:dyDescent="0.25">
      <c r="E379" s="40" t="s">
        <v>1794</v>
      </c>
      <c r="F379" s="40" t="s">
        <v>1793</v>
      </c>
    </row>
    <row r="380" spans="5:6" x14ac:dyDescent="0.25">
      <c r="E380" s="40" t="s">
        <v>1796</v>
      </c>
      <c r="F380" s="40" t="s">
        <v>1795</v>
      </c>
    </row>
    <row r="381" spans="5:6" x14ac:dyDescent="0.25">
      <c r="E381" s="40" t="s">
        <v>1798</v>
      </c>
      <c r="F381" s="40" t="s">
        <v>1797</v>
      </c>
    </row>
    <row r="382" spans="5:6" x14ac:dyDescent="0.25">
      <c r="E382" s="40" t="s">
        <v>1800</v>
      </c>
      <c r="F382" s="40" t="s">
        <v>1799</v>
      </c>
    </row>
    <row r="383" spans="5:6" x14ac:dyDescent="0.25">
      <c r="E383" s="40" t="s">
        <v>1804</v>
      </c>
      <c r="F383" s="40" t="s">
        <v>1803</v>
      </c>
    </row>
    <row r="384" spans="5:6" x14ac:dyDescent="0.25">
      <c r="E384" s="40" t="s">
        <v>1806</v>
      </c>
      <c r="F384" s="40" t="s">
        <v>1805</v>
      </c>
    </row>
    <row r="385" spans="5:6" x14ac:dyDescent="0.25">
      <c r="E385" s="40" t="s">
        <v>1807</v>
      </c>
      <c r="F385" s="40" t="s">
        <v>469</v>
      </c>
    </row>
    <row r="386" spans="5:6" x14ac:dyDescent="0.25">
      <c r="E386" s="40" t="s">
        <v>695</v>
      </c>
      <c r="F386" s="40" t="s">
        <v>1808</v>
      </c>
    </row>
    <row r="387" spans="5:6" x14ac:dyDescent="0.25">
      <c r="E387" s="40" t="s">
        <v>1810</v>
      </c>
      <c r="F387" s="40" t="s">
        <v>1809</v>
      </c>
    </row>
    <row r="388" spans="5:6" x14ac:dyDescent="0.25">
      <c r="E388" s="40" t="s">
        <v>1814</v>
      </c>
      <c r="F388" s="40" t="s">
        <v>1813</v>
      </c>
    </row>
    <row r="389" spans="5:6" x14ac:dyDescent="0.25">
      <c r="E389" s="40" t="s">
        <v>708</v>
      </c>
      <c r="F389" s="40" t="s">
        <v>1815</v>
      </c>
    </row>
    <row r="390" spans="5:6" x14ac:dyDescent="0.25">
      <c r="E390" s="40" t="s">
        <v>1820</v>
      </c>
      <c r="F390" s="40" t="s">
        <v>1819</v>
      </c>
    </row>
    <row r="391" spans="5:6" x14ac:dyDescent="0.25">
      <c r="E391" s="40" t="s">
        <v>1330</v>
      </c>
      <c r="F391" s="40" t="s">
        <v>1329</v>
      </c>
    </row>
    <row r="392" spans="5:6" x14ac:dyDescent="0.25">
      <c r="E392" s="40" t="s">
        <v>1821</v>
      </c>
      <c r="F392" s="40" t="s">
        <v>193</v>
      </c>
    </row>
    <row r="393" spans="5:6" x14ac:dyDescent="0.25">
      <c r="E393" s="40" t="s">
        <v>300</v>
      </c>
      <c r="F393" s="40" t="s">
        <v>1822</v>
      </c>
    </row>
    <row r="394" spans="5:6" x14ac:dyDescent="0.25">
      <c r="E394" s="40" t="s">
        <v>470</v>
      </c>
      <c r="F394" s="40" t="s">
        <v>1823</v>
      </c>
    </row>
    <row r="395" spans="5:6" x14ac:dyDescent="0.25">
      <c r="E395" s="40" t="s">
        <v>664</v>
      </c>
      <c r="F395" s="40" t="s">
        <v>1824</v>
      </c>
    </row>
    <row r="396" spans="5:6" x14ac:dyDescent="0.25">
      <c r="E396" s="40" t="s">
        <v>1826</v>
      </c>
      <c r="F396" s="40" t="s">
        <v>1825</v>
      </c>
    </row>
    <row r="397" spans="5:6" x14ac:dyDescent="0.25">
      <c r="E397" s="40" t="s">
        <v>335</v>
      </c>
      <c r="F397" s="40" t="s">
        <v>1827</v>
      </c>
    </row>
    <row r="398" spans="5:6" x14ac:dyDescent="0.25">
      <c r="E398" s="40" t="s">
        <v>1829</v>
      </c>
      <c r="F398" s="40" t="s">
        <v>1828</v>
      </c>
    </row>
    <row r="399" spans="5:6" x14ac:dyDescent="0.25">
      <c r="E399" s="40" t="s">
        <v>1831</v>
      </c>
      <c r="F399" s="40" t="s">
        <v>1830</v>
      </c>
    </row>
    <row r="400" spans="5:6" x14ac:dyDescent="0.25">
      <c r="E400" s="40" t="s">
        <v>1833</v>
      </c>
      <c r="F400" s="40" t="s">
        <v>1832</v>
      </c>
    </row>
    <row r="401" spans="5:6" x14ac:dyDescent="0.25">
      <c r="E401" s="40" t="s">
        <v>1835</v>
      </c>
      <c r="F401" s="40" t="s">
        <v>1834</v>
      </c>
    </row>
    <row r="402" spans="5:6" x14ac:dyDescent="0.25">
      <c r="E402" s="40" t="s">
        <v>1836</v>
      </c>
      <c r="F402" s="40" t="s">
        <v>580</v>
      </c>
    </row>
    <row r="403" spans="5:6" x14ac:dyDescent="0.25">
      <c r="E403" s="40" t="s">
        <v>1838</v>
      </c>
      <c r="F403" s="40" t="s">
        <v>1837</v>
      </c>
    </row>
    <row r="404" spans="5:6" x14ac:dyDescent="0.25">
      <c r="E404" s="40" t="s">
        <v>1840</v>
      </c>
      <c r="F404" s="40" t="s">
        <v>1839</v>
      </c>
    </row>
    <row r="405" spans="5:6" x14ac:dyDescent="0.25">
      <c r="E405" s="40" t="s">
        <v>1842</v>
      </c>
      <c r="F405" s="40" t="s">
        <v>1841</v>
      </c>
    </row>
    <row r="406" spans="5:6" x14ac:dyDescent="0.25">
      <c r="E406" s="40" t="s">
        <v>1844</v>
      </c>
      <c r="F406" s="40" t="s">
        <v>1843</v>
      </c>
    </row>
    <row r="407" spans="5:6" x14ac:dyDescent="0.25">
      <c r="E407" s="40" t="s">
        <v>1846</v>
      </c>
      <c r="F407" s="40" t="s">
        <v>1845</v>
      </c>
    </row>
    <row r="408" spans="5:6" x14ac:dyDescent="0.25">
      <c r="E408" s="40" t="s">
        <v>1848</v>
      </c>
      <c r="F408" s="40" t="s">
        <v>1847</v>
      </c>
    </row>
    <row r="409" spans="5:6" x14ac:dyDescent="0.25">
      <c r="E409" s="40" t="s">
        <v>1850</v>
      </c>
      <c r="F409" s="40" t="s">
        <v>1849</v>
      </c>
    </row>
    <row r="410" spans="5:6" x14ac:dyDescent="0.25">
      <c r="E410" s="40" t="s">
        <v>1854</v>
      </c>
      <c r="F410" s="40" t="s">
        <v>1853</v>
      </c>
    </row>
    <row r="411" spans="5:6" x14ac:dyDescent="0.25">
      <c r="E411" s="40" t="s">
        <v>1856</v>
      </c>
      <c r="F411" s="40" t="s">
        <v>1855</v>
      </c>
    </row>
    <row r="412" spans="5:6" x14ac:dyDescent="0.25">
      <c r="E412" s="40" t="s">
        <v>1858</v>
      </c>
      <c r="F412" s="40" t="s">
        <v>1857</v>
      </c>
    </row>
    <row r="413" spans="5:6" x14ac:dyDescent="0.25">
      <c r="E413" s="40" t="s">
        <v>1860</v>
      </c>
      <c r="F413" s="40" t="s">
        <v>1859</v>
      </c>
    </row>
    <row r="414" spans="5:6" x14ac:dyDescent="0.25">
      <c r="E414" s="40" t="s">
        <v>1862</v>
      </c>
      <c r="F414" s="40" t="s">
        <v>1861</v>
      </c>
    </row>
    <row r="415" spans="5:6" x14ac:dyDescent="0.25">
      <c r="E415" s="40" t="s">
        <v>1864</v>
      </c>
      <c r="F415" s="40" t="s">
        <v>1863</v>
      </c>
    </row>
    <row r="416" spans="5:6" x14ac:dyDescent="0.25">
      <c r="E416" s="40" t="s">
        <v>1866</v>
      </c>
      <c r="F416" s="40" t="s">
        <v>1865</v>
      </c>
    </row>
    <row r="417" spans="5:6" x14ac:dyDescent="0.25">
      <c r="E417" s="40" t="s">
        <v>686</v>
      </c>
      <c r="F417" s="40" t="s">
        <v>1867</v>
      </c>
    </row>
    <row r="418" spans="5:6" x14ac:dyDescent="0.25">
      <c r="E418" s="40" t="s">
        <v>1868</v>
      </c>
      <c r="F418" s="40" t="s">
        <v>126</v>
      </c>
    </row>
    <row r="419" spans="5:6" x14ac:dyDescent="0.25">
      <c r="E419" s="40" t="s">
        <v>1870</v>
      </c>
      <c r="F419" s="40" t="s">
        <v>1869</v>
      </c>
    </row>
    <row r="420" spans="5:6" x14ac:dyDescent="0.25">
      <c r="E420" s="40" t="s">
        <v>1872</v>
      </c>
      <c r="F420" s="40" t="s">
        <v>1871</v>
      </c>
    </row>
    <row r="421" spans="5:6" x14ac:dyDescent="0.25">
      <c r="E421" s="40" t="s">
        <v>1874</v>
      </c>
      <c r="F421" s="40" t="s">
        <v>1873</v>
      </c>
    </row>
    <row r="422" spans="5:6" x14ac:dyDescent="0.25">
      <c r="E422" s="40" t="s">
        <v>1876</v>
      </c>
      <c r="F422" s="40" t="s">
        <v>1875</v>
      </c>
    </row>
    <row r="423" spans="5:6" x14ac:dyDescent="0.25">
      <c r="E423" s="40" t="s">
        <v>1878</v>
      </c>
      <c r="F423" s="40" t="s">
        <v>1877</v>
      </c>
    </row>
    <row r="424" spans="5:6" x14ac:dyDescent="0.25">
      <c r="E424" s="40" t="s">
        <v>1882</v>
      </c>
      <c r="F424" s="40" t="s">
        <v>1881</v>
      </c>
    </row>
    <row r="425" spans="5:6" x14ac:dyDescent="0.25">
      <c r="E425" s="40" t="s">
        <v>1884</v>
      </c>
      <c r="F425" s="40" t="s">
        <v>1883</v>
      </c>
    </row>
    <row r="426" spans="5:6" x14ac:dyDescent="0.25">
      <c r="E426" s="40" t="s">
        <v>1886</v>
      </c>
      <c r="F426" s="40" t="s">
        <v>1885</v>
      </c>
    </row>
    <row r="427" spans="5:6" x14ac:dyDescent="0.25">
      <c r="E427" s="40" t="s">
        <v>1887</v>
      </c>
      <c r="F427" s="40" t="s">
        <v>84</v>
      </c>
    </row>
    <row r="428" spans="5:6" x14ac:dyDescent="0.25">
      <c r="E428" s="40" t="s">
        <v>1889</v>
      </c>
      <c r="F428" s="40" t="s">
        <v>1888</v>
      </c>
    </row>
    <row r="429" spans="5:6" x14ac:dyDescent="0.25">
      <c r="E429" s="40" t="s">
        <v>1891</v>
      </c>
      <c r="F429" s="40" t="s">
        <v>1890</v>
      </c>
    </row>
    <row r="430" spans="5:6" x14ac:dyDescent="0.25">
      <c r="E430" s="40" t="s">
        <v>1893</v>
      </c>
      <c r="F430" s="40" t="s">
        <v>1892</v>
      </c>
    </row>
    <row r="431" spans="5:6" x14ac:dyDescent="0.25">
      <c r="E431" s="40" t="s">
        <v>1895</v>
      </c>
      <c r="F431" s="40" t="s">
        <v>1894</v>
      </c>
    </row>
    <row r="432" spans="5:6" x14ac:dyDescent="0.25">
      <c r="E432" s="40" t="s">
        <v>1897</v>
      </c>
      <c r="F432" s="40" t="s">
        <v>1896</v>
      </c>
    </row>
    <row r="433" spans="5:6" x14ac:dyDescent="0.25">
      <c r="E433" s="40" t="s">
        <v>1899</v>
      </c>
      <c r="F433" s="40" t="s">
        <v>1898</v>
      </c>
    </row>
    <row r="434" spans="5:6" x14ac:dyDescent="0.25">
      <c r="E434" s="40" t="s">
        <v>1901</v>
      </c>
      <c r="F434" s="40" t="s">
        <v>1900</v>
      </c>
    </row>
    <row r="435" spans="5:6" x14ac:dyDescent="0.25">
      <c r="E435" s="40" t="s">
        <v>1907</v>
      </c>
      <c r="F435" s="40" t="s">
        <v>1906</v>
      </c>
    </row>
    <row r="436" spans="5:6" x14ac:dyDescent="0.25">
      <c r="E436" s="40" t="s">
        <v>1909</v>
      </c>
      <c r="F436" s="40" t="s">
        <v>1908</v>
      </c>
    </row>
    <row r="437" spans="5:6" x14ac:dyDescent="0.25">
      <c r="E437" s="40" t="s">
        <v>215</v>
      </c>
      <c r="F437" s="40" t="s">
        <v>1910</v>
      </c>
    </row>
    <row r="438" spans="5:6" x14ac:dyDescent="0.25">
      <c r="E438" s="40" t="s">
        <v>1912</v>
      </c>
      <c r="F438" s="40" t="s">
        <v>1911</v>
      </c>
    </row>
    <row r="439" spans="5:6" x14ac:dyDescent="0.25">
      <c r="E439" s="40" t="s">
        <v>1914</v>
      </c>
      <c r="F439" s="40" t="s">
        <v>1913</v>
      </c>
    </row>
    <row r="440" spans="5:6" x14ac:dyDescent="0.25">
      <c r="E440" s="40" t="s">
        <v>1916</v>
      </c>
      <c r="F440" s="40" t="s">
        <v>1915</v>
      </c>
    </row>
    <row r="441" spans="5:6" x14ac:dyDescent="0.25">
      <c r="E441" s="40" t="s">
        <v>1920</v>
      </c>
      <c r="F441" s="40" t="s">
        <v>1919</v>
      </c>
    </row>
    <row r="442" spans="5:6" x14ac:dyDescent="0.25">
      <c r="E442" s="40" t="s">
        <v>1922</v>
      </c>
      <c r="F442" s="40" t="s">
        <v>1921</v>
      </c>
    </row>
    <row r="443" spans="5:6" x14ac:dyDescent="0.25">
      <c r="E443" s="40" t="s">
        <v>1924</v>
      </c>
      <c r="F443" s="40" t="s">
        <v>1923</v>
      </c>
    </row>
    <row r="444" spans="5:6" x14ac:dyDescent="0.25">
      <c r="E444" s="40" t="s">
        <v>1926</v>
      </c>
      <c r="F444" s="40" t="s">
        <v>1925</v>
      </c>
    </row>
    <row r="445" spans="5:6" x14ac:dyDescent="0.25">
      <c r="E445" s="40" t="s">
        <v>1576</v>
      </c>
      <c r="F445" s="40" t="s">
        <v>1575</v>
      </c>
    </row>
    <row r="446" spans="5:6" x14ac:dyDescent="0.25">
      <c r="E446" s="40" t="s">
        <v>256</v>
      </c>
      <c r="F446" s="40" t="s">
        <v>1927</v>
      </c>
    </row>
    <row r="447" spans="5:6" x14ac:dyDescent="0.25">
      <c r="E447" s="40" t="s">
        <v>173</v>
      </c>
      <c r="F447" s="40" t="s">
        <v>1928</v>
      </c>
    </row>
    <row r="448" spans="5:6" x14ac:dyDescent="0.25">
      <c r="E448" s="40" t="s">
        <v>401</v>
      </c>
      <c r="F448" s="40" t="s">
        <v>1929</v>
      </c>
    </row>
    <row r="449" spans="5:6" x14ac:dyDescent="0.25">
      <c r="E449" s="40" t="s">
        <v>1931</v>
      </c>
      <c r="F449" s="40" t="s">
        <v>1930</v>
      </c>
    </row>
    <row r="450" spans="5:6" x14ac:dyDescent="0.25">
      <c r="E450" s="40" t="s">
        <v>1933</v>
      </c>
      <c r="F450" s="40" t="s">
        <v>1932</v>
      </c>
    </row>
    <row r="451" spans="5:6" x14ac:dyDescent="0.25">
      <c r="E451" s="40" t="s">
        <v>1934</v>
      </c>
      <c r="F451" s="40" t="s">
        <v>378</v>
      </c>
    </row>
    <row r="452" spans="5:6" x14ac:dyDescent="0.25">
      <c r="E452" s="40" t="s">
        <v>1936</v>
      </c>
      <c r="F452" s="40" t="s">
        <v>1935</v>
      </c>
    </row>
    <row r="453" spans="5:6" x14ac:dyDescent="0.25">
      <c r="E453" s="40" t="s">
        <v>1938</v>
      </c>
      <c r="F453" s="40" t="s">
        <v>1937</v>
      </c>
    </row>
    <row r="454" spans="5:6" x14ac:dyDescent="0.25">
      <c r="E454" s="40" t="s">
        <v>1942</v>
      </c>
      <c r="F454" s="40" t="s">
        <v>1941</v>
      </c>
    </row>
    <row r="455" spans="5:6" x14ac:dyDescent="0.25">
      <c r="E455" s="40" t="s">
        <v>1944</v>
      </c>
      <c r="F455" s="40" t="s">
        <v>1943</v>
      </c>
    </row>
    <row r="456" spans="5:6" x14ac:dyDescent="0.25">
      <c r="E456" s="40" t="s">
        <v>1946</v>
      </c>
      <c r="F456" s="40" t="s">
        <v>1945</v>
      </c>
    </row>
    <row r="457" spans="5:6" x14ac:dyDescent="0.25">
      <c r="E457" s="40" t="s">
        <v>1948</v>
      </c>
      <c r="F457" s="40" t="s">
        <v>1947</v>
      </c>
    </row>
    <row r="458" spans="5:6" x14ac:dyDescent="0.25">
      <c r="E458" s="40" t="s">
        <v>1949</v>
      </c>
      <c r="F458" s="40" t="s">
        <v>277</v>
      </c>
    </row>
    <row r="459" spans="5:6" x14ac:dyDescent="0.25">
      <c r="E459" s="40" t="s">
        <v>1951</v>
      </c>
      <c r="F459" s="40" t="s">
        <v>1950</v>
      </c>
    </row>
    <row r="460" spans="5:6" x14ac:dyDescent="0.25">
      <c r="E460" s="40" t="s">
        <v>1955</v>
      </c>
      <c r="F460" s="40" t="s">
        <v>1954</v>
      </c>
    </row>
    <row r="461" spans="5:6" x14ac:dyDescent="0.25">
      <c r="E461" s="40" t="s">
        <v>1957</v>
      </c>
      <c r="F461" s="40" t="s">
        <v>1956</v>
      </c>
    </row>
    <row r="462" spans="5:6" x14ac:dyDescent="0.25">
      <c r="E462" s="40" t="s">
        <v>598</v>
      </c>
      <c r="F462" s="40" t="s">
        <v>1958</v>
      </c>
    </row>
    <row r="463" spans="5:6" x14ac:dyDescent="0.25">
      <c r="E463" s="40" t="s">
        <v>1960</v>
      </c>
      <c r="F463" s="40" t="s">
        <v>1959</v>
      </c>
    </row>
    <row r="464" spans="5:6" x14ac:dyDescent="0.25">
      <c r="E464" s="40" t="s">
        <v>1965</v>
      </c>
      <c r="F464" s="40" t="s">
        <v>1964</v>
      </c>
    </row>
    <row r="465" spans="5:6" x14ac:dyDescent="0.25">
      <c r="E465" s="40" t="s">
        <v>1967</v>
      </c>
      <c r="F465" s="40" t="s">
        <v>1966</v>
      </c>
    </row>
    <row r="466" spans="5:6" x14ac:dyDescent="0.25">
      <c r="E466" s="40" t="s">
        <v>1969</v>
      </c>
      <c r="F466" s="40" t="s">
        <v>1968</v>
      </c>
    </row>
    <row r="467" spans="5:6" x14ac:dyDescent="0.25">
      <c r="E467" s="40" t="s">
        <v>1971</v>
      </c>
      <c r="F467" s="40" t="s">
        <v>1970</v>
      </c>
    </row>
    <row r="468" spans="5:6" x14ac:dyDescent="0.25">
      <c r="E468" s="40" t="s">
        <v>609</v>
      </c>
      <c r="F468" s="40" t="s">
        <v>1973</v>
      </c>
    </row>
    <row r="469" spans="5:6" x14ac:dyDescent="0.25">
      <c r="E469" s="40" t="s">
        <v>1975</v>
      </c>
      <c r="F469" s="40" t="s">
        <v>1974</v>
      </c>
    </row>
    <row r="470" spans="5:6" x14ac:dyDescent="0.25">
      <c r="E470" s="40" t="s">
        <v>2044</v>
      </c>
      <c r="F470" s="40" t="s">
        <v>2043</v>
      </c>
    </row>
    <row r="471" spans="5:6" x14ac:dyDescent="0.25">
      <c r="E471" s="40" t="s">
        <v>149</v>
      </c>
      <c r="F471" s="40" t="s">
        <v>1976</v>
      </c>
    </row>
    <row r="472" spans="5:6" x14ac:dyDescent="0.25">
      <c r="E472" s="40" t="s">
        <v>1977</v>
      </c>
      <c r="F472" s="40" t="s">
        <v>448</v>
      </c>
    </row>
    <row r="473" spans="5:6" x14ac:dyDescent="0.25">
      <c r="E473" s="40" t="s">
        <v>1981</v>
      </c>
      <c r="F473" s="40" t="s">
        <v>1980</v>
      </c>
    </row>
    <row r="474" spans="5:6" x14ac:dyDescent="0.25">
      <c r="E474" s="40" t="s">
        <v>1983</v>
      </c>
      <c r="F474" s="40" t="s">
        <v>1982</v>
      </c>
    </row>
    <row r="475" spans="5:6" x14ac:dyDescent="0.25">
      <c r="E475" s="40" t="s">
        <v>1985</v>
      </c>
      <c r="F475" s="40" t="s">
        <v>1984</v>
      </c>
    </row>
    <row r="476" spans="5:6" x14ac:dyDescent="0.25">
      <c r="E476" s="40" t="s">
        <v>1987</v>
      </c>
      <c r="F476" s="40" t="s">
        <v>1986</v>
      </c>
    </row>
    <row r="477" spans="5:6" x14ac:dyDescent="0.25">
      <c r="E477" s="40" t="s">
        <v>1989</v>
      </c>
      <c r="F477" s="40" t="s">
        <v>1988</v>
      </c>
    </row>
    <row r="478" spans="5:6" x14ac:dyDescent="0.25">
      <c r="E478" s="40" t="s">
        <v>1991</v>
      </c>
      <c r="F478" s="40" t="s">
        <v>1990</v>
      </c>
    </row>
    <row r="479" spans="5:6" x14ac:dyDescent="0.25">
      <c r="E479" s="40" t="s">
        <v>1993</v>
      </c>
      <c r="F479" s="40" t="s">
        <v>1992</v>
      </c>
    </row>
    <row r="480" spans="5:6" x14ac:dyDescent="0.25">
      <c r="E480" s="40" t="s">
        <v>1995</v>
      </c>
      <c r="F480" s="40" t="s">
        <v>1994</v>
      </c>
    </row>
    <row r="481" spans="5:6" x14ac:dyDescent="0.25">
      <c r="E481" s="40" t="s">
        <v>1996</v>
      </c>
      <c r="F481" s="40" t="s">
        <v>96</v>
      </c>
    </row>
    <row r="482" spans="5:6" x14ac:dyDescent="0.25">
      <c r="E482" s="40" t="s">
        <v>1998</v>
      </c>
      <c r="F482" s="40" t="s">
        <v>1997</v>
      </c>
    </row>
    <row r="483" spans="5:6" x14ac:dyDescent="0.25">
      <c r="E483" s="40" t="s">
        <v>2000</v>
      </c>
      <c r="F483" s="40" t="s">
        <v>1999</v>
      </c>
    </row>
    <row r="484" spans="5:6" x14ac:dyDescent="0.25">
      <c r="E484" s="40" t="s">
        <v>2002</v>
      </c>
      <c r="F484" s="40" t="s">
        <v>2001</v>
      </c>
    </row>
    <row r="485" spans="5:6" x14ac:dyDescent="0.25">
      <c r="E485" s="40" t="s">
        <v>2004</v>
      </c>
      <c r="F485" s="40" t="s">
        <v>2003</v>
      </c>
    </row>
    <row r="486" spans="5:6" x14ac:dyDescent="0.25">
      <c r="E486" s="40" t="s">
        <v>2006</v>
      </c>
      <c r="F486" s="40" t="s">
        <v>2005</v>
      </c>
    </row>
    <row r="487" spans="5:6" x14ac:dyDescent="0.25">
      <c r="E487" s="40" t="s">
        <v>2011</v>
      </c>
      <c r="F487" s="40" t="s">
        <v>2010</v>
      </c>
    </row>
    <row r="488" spans="5:6" x14ac:dyDescent="0.25">
      <c r="E488" s="40" t="s">
        <v>2012</v>
      </c>
      <c r="F488" s="40" t="s">
        <v>148</v>
      </c>
    </row>
    <row r="489" spans="5:6" x14ac:dyDescent="0.25">
      <c r="E489" s="40" t="s">
        <v>2014</v>
      </c>
      <c r="F489" s="40" t="s">
        <v>2013</v>
      </c>
    </row>
    <row r="490" spans="5:6" x14ac:dyDescent="0.25">
      <c r="E490" s="40" t="s">
        <v>2016</v>
      </c>
      <c r="F490" s="40" t="s">
        <v>2015</v>
      </c>
    </row>
    <row r="491" spans="5:6" x14ac:dyDescent="0.25">
      <c r="E491" s="40" t="s">
        <v>266</v>
      </c>
      <c r="F491" s="40" t="s">
        <v>2017</v>
      </c>
    </row>
    <row r="492" spans="5:6" x14ac:dyDescent="0.25">
      <c r="E492" s="40" t="s">
        <v>127</v>
      </c>
      <c r="F492" s="40" t="s">
        <v>2018</v>
      </c>
    </row>
    <row r="493" spans="5:6" x14ac:dyDescent="0.25">
      <c r="E493" s="40" t="s">
        <v>2020</v>
      </c>
      <c r="F493" s="40" t="s">
        <v>2019</v>
      </c>
    </row>
    <row r="494" spans="5:6" x14ac:dyDescent="0.25">
      <c r="E494" s="40" t="s">
        <v>1609</v>
      </c>
      <c r="F494" s="40" t="s">
        <v>1608</v>
      </c>
    </row>
    <row r="495" spans="5:6" x14ac:dyDescent="0.25">
      <c r="E495" s="40" t="s">
        <v>183</v>
      </c>
      <c r="F495" s="40" t="s">
        <v>2021</v>
      </c>
    </row>
    <row r="496" spans="5:6" x14ac:dyDescent="0.25">
      <c r="E496" s="40" t="s">
        <v>478</v>
      </c>
      <c r="F496" s="40" t="s">
        <v>2022</v>
      </c>
    </row>
    <row r="497" spans="5:6" x14ac:dyDescent="0.25">
      <c r="E497" s="40" t="s">
        <v>2024</v>
      </c>
      <c r="F497" s="40" t="s">
        <v>2023</v>
      </c>
    </row>
    <row r="498" spans="5:6" x14ac:dyDescent="0.25">
      <c r="E498" s="40" t="s">
        <v>2025</v>
      </c>
      <c r="F498" s="40" t="s">
        <v>334</v>
      </c>
    </row>
    <row r="499" spans="5:6" x14ac:dyDescent="0.25">
      <c r="E499" s="40" t="s">
        <v>2027</v>
      </c>
      <c r="F499" s="40" t="s">
        <v>2026</v>
      </c>
    </row>
    <row r="500" spans="5:6" x14ac:dyDescent="0.25">
      <c r="E500" s="40" t="s">
        <v>2029</v>
      </c>
      <c r="F500" s="40" t="s">
        <v>2028</v>
      </c>
    </row>
    <row r="501" spans="5:6" x14ac:dyDescent="0.25">
      <c r="E501" s="40" t="s">
        <v>2031</v>
      </c>
      <c r="F501" s="40" t="s">
        <v>2030</v>
      </c>
    </row>
    <row r="502" spans="5:6" x14ac:dyDescent="0.25">
      <c r="E502" s="40" t="s">
        <v>2033</v>
      </c>
      <c r="F502" s="40" t="s">
        <v>2032</v>
      </c>
    </row>
    <row r="503" spans="5:6" x14ac:dyDescent="0.25">
      <c r="E503" s="40" t="s">
        <v>2035</v>
      </c>
      <c r="F503" s="40" t="s">
        <v>2034</v>
      </c>
    </row>
    <row r="504" spans="5:6" x14ac:dyDescent="0.25">
      <c r="E504" s="40" t="s">
        <v>2037</v>
      </c>
      <c r="F504" s="40" t="s">
        <v>2036</v>
      </c>
    </row>
    <row r="505" spans="5:6" x14ac:dyDescent="0.25">
      <c r="E505" s="40" t="s">
        <v>2039</v>
      </c>
      <c r="F505" s="40" t="s">
        <v>2038</v>
      </c>
    </row>
    <row r="506" spans="5:6" x14ac:dyDescent="0.25">
      <c r="E506" s="40" t="s">
        <v>2041</v>
      </c>
      <c r="F506" s="40" t="s">
        <v>2040</v>
      </c>
    </row>
    <row r="507" spans="5:6" x14ac:dyDescent="0.25">
      <c r="E507" s="40" t="s">
        <v>441</v>
      </c>
      <c r="F507" s="40" t="s">
        <v>2042</v>
      </c>
    </row>
    <row r="508" spans="5:6" x14ac:dyDescent="0.25">
      <c r="E508" s="40" t="s">
        <v>2046</v>
      </c>
      <c r="F508" s="40" t="s">
        <v>2045</v>
      </c>
    </row>
    <row r="509" spans="5:6" x14ac:dyDescent="0.25">
      <c r="E509" s="40" t="s">
        <v>726</v>
      </c>
      <c r="F509" s="40" t="s">
        <v>2047</v>
      </c>
    </row>
    <row r="510" spans="5:6" x14ac:dyDescent="0.25">
      <c r="E510" s="40" t="s">
        <v>278</v>
      </c>
      <c r="F510" s="40" t="s">
        <v>2048</v>
      </c>
    </row>
    <row r="511" spans="5:6" x14ac:dyDescent="0.25">
      <c r="E511" s="40" t="s">
        <v>2050</v>
      </c>
      <c r="F511" s="40" t="s">
        <v>2049</v>
      </c>
    </row>
    <row r="512" spans="5:6" x14ac:dyDescent="0.25">
      <c r="E512" s="40" t="s">
        <v>621</v>
      </c>
      <c r="F512" s="40" t="s">
        <v>2051</v>
      </c>
    </row>
    <row r="513" spans="5:6" x14ac:dyDescent="0.25">
      <c r="E513" s="40" t="s">
        <v>2053</v>
      </c>
      <c r="F513" s="40" t="s">
        <v>2052</v>
      </c>
    </row>
  </sheetData>
  <sheetProtection selectLockedCells="1" selectUnlockedCells="1"/>
  <autoFilter ref="Q2:Q98">
    <sortState ref="Q3:Q98">
      <sortCondition ref="Q2:Q98"/>
    </sortState>
  </autoFilter>
  <pageMargins left="0.7" right="0.7" top="0.75" bottom="0.75" header="0.51180555555555551" footer="0.51180555555555551"/>
  <pageSetup paperSize="9" firstPageNumber="0" orientation="portrait" horizontalDpi="300" verticalDpi="300" r:id="rId1"/>
  <headerFooter alignWithMargins="0"/>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54"/>
  <sheetViews>
    <sheetView view="pageBreakPreview" zoomScale="90" zoomScaleNormal="100" zoomScaleSheetLayoutView="90" workbookViewId="0">
      <selection activeCell="A8" sqref="A8:B8"/>
    </sheetView>
  </sheetViews>
  <sheetFormatPr baseColWidth="10" defaultColWidth="10.5" defaultRowHeight="15" x14ac:dyDescent="0.25"/>
  <cols>
    <col min="1" max="1" width="81.25" style="54" customWidth="1"/>
    <col min="2" max="2" width="33.875" style="54" customWidth="1"/>
    <col min="3" max="6" width="10.5" style="54"/>
    <col min="7" max="7" width="15.75" style="54" customWidth="1"/>
    <col min="8" max="16384" width="10.5" style="54"/>
  </cols>
  <sheetData>
    <row r="1" spans="1:8" ht="135" customHeight="1" x14ac:dyDescent="0.25">
      <c r="A1" s="115"/>
      <c r="B1" s="115"/>
    </row>
    <row r="2" spans="1:8" ht="15.75" x14ac:dyDescent="0.25">
      <c r="A2" s="231" t="s">
        <v>2327</v>
      </c>
      <c r="B2" s="232"/>
      <c r="C2" s="87"/>
      <c r="D2" s="87"/>
      <c r="E2" s="87"/>
      <c r="F2" s="87"/>
      <c r="G2" s="87"/>
    </row>
    <row r="3" spans="1:8" x14ac:dyDescent="0.25">
      <c r="A3" s="114"/>
      <c r="B3" s="114"/>
      <c r="C3" s="103"/>
      <c r="D3" s="103"/>
      <c r="E3" s="103"/>
      <c r="F3" s="103"/>
      <c r="G3" s="103"/>
    </row>
    <row r="4" spans="1:8" ht="93.75" customHeight="1" x14ac:dyDescent="0.25">
      <c r="A4" s="233" t="s">
        <v>2317</v>
      </c>
      <c r="B4" s="233"/>
      <c r="C4" s="89"/>
      <c r="D4" s="89"/>
      <c r="E4" s="89"/>
      <c r="F4" s="89"/>
      <c r="G4" s="89"/>
      <c r="H4" s="89"/>
    </row>
    <row r="5" spans="1:8" x14ac:dyDescent="0.25">
      <c r="A5" s="234"/>
      <c r="B5" s="234"/>
      <c r="C5" s="89"/>
      <c r="D5" s="89"/>
      <c r="E5" s="89"/>
      <c r="F5" s="89"/>
      <c r="G5" s="89"/>
      <c r="H5" s="89"/>
    </row>
    <row r="6" spans="1:8" x14ac:dyDescent="0.25">
      <c r="A6" s="235" t="s">
        <v>2328</v>
      </c>
      <c r="B6" s="235"/>
    </row>
    <row r="7" spans="1:8" x14ac:dyDescent="0.25">
      <c r="A7" s="114"/>
      <c r="B7" s="114"/>
    </row>
    <row r="8" spans="1:8" x14ac:dyDescent="0.25">
      <c r="A8" s="237" t="s">
        <v>2209</v>
      </c>
      <c r="B8" s="238"/>
    </row>
    <row r="9" spans="1:8" x14ac:dyDescent="0.25">
      <c r="A9" s="236" t="s">
        <v>2174</v>
      </c>
      <c r="B9" s="236"/>
    </row>
    <row r="10" spans="1:8" x14ac:dyDescent="0.25">
      <c r="A10" s="236"/>
      <c r="B10" s="236"/>
    </row>
    <row r="11" spans="1:8" x14ac:dyDescent="0.25">
      <c r="A11" s="114"/>
      <c r="B11" s="114"/>
    </row>
    <row r="12" spans="1:8" x14ac:dyDescent="0.25">
      <c r="A12" s="217" t="s">
        <v>2175</v>
      </c>
      <c r="B12" s="217"/>
    </row>
    <row r="13" spans="1:8" x14ac:dyDescent="0.25">
      <c r="A13" s="114" t="s">
        <v>2176</v>
      </c>
      <c r="B13" s="114"/>
    </row>
    <row r="14" spans="1:8" x14ac:dyDescent="0.25">
      <c r="A14" s="114"/>
      <c r="B14" s="114"/>
    </row>
    <row r="15" spans="1:8" x14ac:dyDescent="0.25">
      <c r="A15" s="218" t="s">
        <v>2177</v>
      </c>
      <c r="B15" s="219"/>
    </row>
    <row r="16" spans="1:8" ht="108" customHeight="1" x14ac:dyDescent="0.25">
      <c r="A16" s="221" t="s">
        <v>2210</v>
      </c>
      <c r="B16" s="221"/>
    </row>
    <row r="17" spans="1:2" x14ac:dyDescent="0.25">
      <c r="A17" s="114" t="s">
        <v>2178</v>
      </c>
      <c r="B17" s="114"/>
    </row>
    <row r="18" spans="1:2" x14ac:dyDescent="0.25">
      <c r="A18" s="114" t="s">
        <v>2179</v>
      </c>
      <c r="B18" s="114"/>
    </row>
    <row r="19" spans="1:2" x14ac:dyDescent="0.25">
      <c r="A19" s="115" t="s">
        <v>2180</v>
      </c>
      <c r="B19" s="115"/>
    </row>
    <row r="20" spans="1:2" ht="63" customHeight="1" x14ac:dyDescent="0.25">
      <c r="A20" s="228" t="s">
        <v>2206</v>
      </c>
      <c r="B20" s="229"/>
    </row>
    <row r="21" spans="1:2" x14ac:dyDescent="0.25">
      <c r="A21" s="54" t="s">
        <v>2181</v>
      </c>
    </row>
    <row r="22" spans="1:2" ht="31.5" customHeight="1" x14ac:dyDescent="0.25">
      <c r="A22" s="230" t="s">
        <v>2203</v>
      </c>
      <c r="B22" s="230"/>
    </row>
    <row r="23" spans="1:2" ht="30" customHeight="1" x14ac:dyDescent="0.25">
      <c r="A23" s="230" t="s">
        <v>2204</v>
      </c>
      <c r="B23" s="230"/>
    </row>
    <row r="24" spans="1:2" ht="45" customHeight="1" x14ac:dyDescent="0.25">
      <c r="A24" s="230" t="s">
        <v>2211</v>
      </c>
      <c r="B24" s="230"/>
    </row>
    <row r="25" spans="1:2" ht="29.25" customHeight="1" x14ac:dyDescent="0.25">
      <c r="A25" s="230" t="s">
        <v>2205</v>
      </c>
      <c r="B25" s="230"/>
    </row>
    <row r="26" spans="1:2" x14ac:dyDescent="0.25">
      <c r="A26" s="114" t="s">
        <v>2182</v>
      </c>
      <c r="B26" s="114"/>
    </row>
    <row r="27" spans="1:2" x14ac:dyDescent="0.25">
      <c r="A27" s="115" t="s">
        <v>2183</v>
      </c>
      <c r="B27" s="115"/>
    </row>
    <row r="28" spans="1:2" ht="30" customHeight="1" x14ac:dyDescent="0.25">
      <c r="A28" s="224" t="s">
        <v>2184</v>
      </c>
      <c r="B28" s="224"/>
    </row>
    <row r="29" spans="1:2" x14ac:dyDescent="0.25">
      <c r="A29" s="115" t="s">
        <v>2185</v>
      </c>
      <c r="B29" s="115"/>
    </row>
    <row r="30" spans="1:2" x14ac:dyDescent="0.25">
      <c r="A30" s="115"/>
      <c r="B30" s="115"/>
    </row>
    <row r="31" spans="1:2" x14ac:dyDescent="0.25">
      <c r="A31" s="217" t="s">
        <v>2186</v>
      </c>
      <c r="B31" s="217"/>
    </row>
    <row r="32" spans="1:2" ht="60.75" customHeight="1" x14ac:dyDescent="0.25">
      <c r="A32" s="220" t="s">
        <v>2187</v>
      </c>
      <c r="B32" s="220"/>
    </row>
    <row r="33" spans="1:2" ht="16.5" customHeight="1" x14ac:dyDescent="0.25">
      <c r="A33" s="116"/>
      <c r="B33" s="116"/>
    </row>
    <row r="34" spans="1:2" x14ac:dyDescent="0.25">
      <c r="A34" s="225" t="s">
        <v>2188</v>
      </c>
      <c r="B34" s="225"/>
    </row>
    <row r="35" spans="1:2" ht="30" customHeight="1" x14ac:dyDescent="0.25">
      <c r="A35" s="224" t="s">
        <v>2212</v>
      </c>
      <c r="B35" s="224"/>
    </row>
    <row r="36" spans="1:2" x14ac:dyDescent="0.25">
      <c r="A36" s="115"/>
      <c r="B36" s="115"/>
    </row>
    <row r="37" spans="1:2" x14ac:dyDescent="0.25">
      <c r="A37" s="225" t="s">
        <v>2189</v>
      </c>
      <c r="B37" s="225"/>
    </row>
    <row r="38" spans="1:2" ht="63.75" customHeight="1" x14ac:dyDescent="0.25">
      <c r="A38" s="226" t="s">
        <v>2324</v>
      </c>
      <c r="B38" s="226"/>
    </row>
    <row r="39" spans="1:2" x14ac:dyDescent="0.25">
      <c r="A39" s="115"/>
      <c r="B39" s="115"/>
    </row>
    <row r="40" spans="1:2" ht="30.75" customHeight="1" x14ac:dyDescent="0.25">
      <c r="A40" s="227" t="s">
        <v>2190</v>
      </c>
      <c r="B40" s="227"/>
    </row>
    <row r="41" spans="1:2" ht="30" customHeight="1" x14ac:dyDescent="0.25">
      <c r="A41" s="226" t="s">
        <v>2213</v>
      </c>
      <c r="B41" s="226"/>
    </row>
    <row r="42" spans="1:2" x14ac:dyDescent="0.25">
      <c r="A42" s="115"/>
      <c r="B42" s="115"/>
    </row>
    <row r="43" spans="1:2" ht="29.25" customHeight="1" x14ac:dyDescent="0.25">
      <c r="A43" s="227" t="s">
        <v>2191</v>
      </c>
      <c r="B43" s="227"/>
    </row>
    <row r="44" spans="1:2" x14ac:dyDescent="0.25">
      <c r="A44" s="115" t="s">
        <v>2192</v>
      </c>
      <c r="B44" s="115"/>
    </row>
    <row r="45" spans="1:2" x14ac:dyDescent="0.25">
      <c r="A45" s="115"/>
      <c r="B45" s="115"/>
    </row>
    <row r="46" spans="1:2" x14ac:dyDescent="0.25">
      <c r="A46" s="227" t="s">
        <v>2193</v>
      </c>
      <c r="B46" s="227"/>
    </row>
    <row r="47" spans="1:2" ht="46.5" customHeight="1" x14ac:dyDescent="0.25">
      <c r="A47" s="226" t="s">
        <v>2318</v>
      </c>
      <c r="B47" s="226"/>
    </row>
    <row r="48" spans="1:2" x14ac:dyDescent="0.25">
      <c r="A48" s="115"/>
      <c r="B48" s="115"/>
    </row>
    <row r="49" spans="1:2" x14ac:dyDescent="0.25">
      <c r="A49" s="227" t="s">
        <v>2194</v>
      </c>
      <c r="B49" s="227"/>
    </row>
    <row r="50" spans="1:2" x14ac:dyDescent="0.25">
      <c r="A50" s="115"/>
      <c r="B50" s="115"/>
    </row>
    <row r="51" spans="1:2" x14ac:dyDescent="0.25">
      <c r="A51" s="227" t="s">
        <v>2195</v>
      </c>
      <c r="B51" s="227"/>
    </row>
    <row r="52" spans="1:2" x14ac:dyDescent="0.25">
      <c r="A52" s="115"/>
      <c r="B52" s="115"/>
    </row>
    <row r="53" spans="1:2" x14ac:dyDescent="0.25">
      <c r="A53" s="217" t="s">
        <v>2215</v>
      </c>
      <c r="B53" s="217"/>
    </row>
    <row r="54" spans="1:2" ht="111" customHeight="1" x14ac:dyDescent="0.25">
      <c r="A54" s="222" t="s">
        <v>2214</v>
      </c>
      <c r="B54" s="223"/>
    </row>
  </sheetData>
  <mergeCells count="30">
    <mergeCell ref="A2:B2"/>
    <mergeCell ref="A4:B4"/>
    <mergeCell ref="A5:B5"/>
    <mergeCell ref="A6:B6"/>
    <mergeCell ref="A9:B10"/>
    <mergeCell ref="A8:B8"/>
    <mergeCell ref="A34:B34"/>
    <mergeCell ref="A20:B20"/>
    <mergeCell ref="A22:B22"/>
    <mergeCell ref="A23:B23"/>
    <mergeCell ref="A24:B24"/>
    <mergeCell ref="A25:B25"/>
    <mergeCell ref="A28:B28"/>
    <mergeCell ref="A31:B31"/>
    <mergeCell ref="A12:B12"/>
    <mergeCell ref="A15:B15"/>
    <mergeCell ref="A32:B32"/>
    <mergeCell ref="A16:B16"/>
    <mergeCell ref="A54:B54"/>
    <mergeCell ref="A35:B35"/>
    <mergeCell ref="A37:B37"/>
    <mergeCell ref="A38:B38"/>
    <mergeCell ref="A40:B40"/>
    <mergeCell ref="A41:B41"/>
    <mergeCell ref="A43:B43"/>
    <mergeCell ref="A46:B46"/>
    <mergeCell ref="A47:B47"/>
    <mergeCell ref="A49:B49"/>
    <mergeCell ref="A51:B51"/>
    <mergeCell ref="A53:B53"/>
  </mergeCells>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A1:E69"/>
  <sheetViews>
    <sheetView view="pageBreakPreview" topLeftCell="A34" zoomScale="80" zoomScaleNormal="100" zoomScaleSheetLayoutView="80" workbookViewId="0">
      <selection activeCell="A55" sqref="A55"/>
    </sheetView>
  </sheetViews>
  <sheetFormatPr baseColWidth="10" defaultColWidth="10.5" defaultRowHeight="15" x14ac:dyDescent="0.25"/>
  <cols>
    <col min="1" max="1" width="81.25" style="54" customWidth="1"/>
    <col min="2" max="2" width="33.875" style="54" customWidth="1"/>
    <col min="3" max="3" width="39.5" style="190" customWidth="1"/>
    <col min="4" max="8" width="10.5" style="54"/>
    <col min="9" max="9" width="15.75" style="54" customWidth="1"/>
    <col min="10" max="16384" width="10.5" style="54"/>
  </cols>
  <sheetData>
    <row r="1" spans="1:3" x14ac:dyDescent="0.25">
      <c r="A1" s="239" t="s">
        <v>2328</v>
      </c>
      <c r="B1" s="239"/>
      <c r="C1" s="191" t="s">
        <v>0</v>
      </c>
    </row>
    <row r="2" spans="1:3" ht="15.75" thickBot="1" x14ac:dyDescent="0.3">
      <c r="A2" s="189"/>
      <c r="B2" s="103"/>
    </row>
    <row r="3" spans="1:3" ht="15.75" x14ac:dyDescent="0.25">
      <c r="A3" s="141" t="s">
        <v>1</v>
      </c>
      <c r="B3" s="142"/>
    </row>
    <row r="4" spans="1:3" ht="15.75" x14ac:dyDescent="0.25">
      <c r="A4" s="143" t="s">
        <v>2</v>
      </c>
      <c r="B4" s="144"/>
    </row>
    <row r="5" spans="1:3" ht="16.5" thickBot="1" x14ac:dyDescent="0.3">
      <c r="A5" s="145" t="s">
        <v>3</v>
      </c>
      <c r="B5" s="146"/>
    </row>
    <row r="6" spans="1:3" ht="15.75" x14ac:dyDescent="0.25">
      <c r="A6" s="90"/>
      <c r="B6" s="88"/>
    </row>
    <row r="7" spans="1:3" ht="16.5" thickBot="1" x14ac:dyDescent="0.3">
      <c r="A7" s="240" t="s">
        <v>1086</v>
      </c>
      <c r="B7" s="240"/>
    </row>
    <row r="8" spans="1:3" ht="15.75" x14ac:dyDescent="0.25">
      <c r="A8" s="193" t="s">
        <v>4</v>
      </c>
      <c r="B8" s="148"/>
    </row>
    <row r="9" spans="1:3" ht="15.75" x14ac:dyDescent="0.25">
      <c r="A9" s="194" t="s">
        <v>1088</v>
      </c>
      <c r="B9" s="156"/>
    </row>
    <row r="10" spans="1:3" ht="15.75" x14ac:dyDescent="0.25">
      <c r="A10" s="194" t="s">
        <v>1087</v>
      </c>
      <c r="B10" s="156"/>
    </row>
    <row r="11" spans="1:3" ht="15.75" x14ac:dyDescent="0.25">
      <c r="A11" s="194" t="s">
        <v>1090</v>
      </c>
      <c r="B11" s="156"/>
    </row>
    <row r="12" spans="1:3" ht="15.75" x14ac:dyDescent="0.25">
      <c r="A12" s="195" t="s">
        <v>5</v>
      </c>
      <c r="B12" s="156"/>
    </row>
    <row r="13" spans="1:3" ht="15.75" x14ac:dyDescent="0.25">
      <c r="A13" s="195" t="s">
        <v>6</v>
      </c>
      <c r="B13" s="156"/>
    </row>
    <row r="14" spans="1:3" ht="15.75" x14ac:dyDescent="0.25">
      <c r="A14" s="195" t="s">
        <v>7</v>
      </c>
      <c r="B14" s="156"/>
    </row>
    <row r="15" spans="1:3" ht="16.5" thickBot="1" x14ac:dyDescent="0.3">
      <c r="A15" s="196" t="s">
        <v>8</v>
      </c>
      <c r="B15" s="151"/>
    </row>
    <row r="16" spans="1:3" ht="15.75" customHeight="1" x14ac:dyDescent="0.25">
      <c r="A16" s="197" t="s">
        <v>9</v>
      </c>
      <c r="B16" s="198"/>
    </row>
    <row r="17" spans="1:5" x14ac:dyDescent="0.25">
      <c r="A17" s="103"/>
      <c r="B17" s="103"/>
    </row>
    <row r="18" spans="1:5" ht="16.5" thickBot="1" x14ac:dyDescent="0.3">
      <c r="A18" s="240" t="s">
        <v>10</v>
      </c>
      <c r="B18" s="240"/>
    </row>
    <row r="19" spans="1:5" x14ac:dyDescent="0.25">
      <c r="A19" s="152" t="s">
        <v>2063</v>
      </c>
      <c r="B19" s="148"/>
    </row>
    <row r="20" spans="1:5" x14ac:dyDescent="0.25">
      <c r="A20" s="153" t="s">
        <v>2064</v>
      </c>
      <c r="B20" s="154"/>
    </row>
    <row r="21" spans="1:5" x14ac:dyDescent="0.25">
      <c r="A21" s="153" t="s">
        <v>2065</v>
      </c>
      <c r="B21" s="154"/>
    </row>
    <row r="22" spans="1:5" x14ac:dyDescent="0.25">
      <c r="A22" s="155" t="s">
        <v>11</v>
      </c>
      <c r="B22" s="156"/>
    </row>
    <row r="23" spans="1:5" x14ac:dyDescent="0.25">
      <c r="A23" s="155" t="s">
        <v>12</v>
      </c>
      <c r="B23" s="156"/>
    </row>
    <row r="24" spans="1:5" x14ac:dyDescent="0.25">
      <c r="A24" s="155" t="s">
        <v>13</v>
      </c>
      <c r="B24" s="156"/>
    </row>
    <row r="25" spans="1:5" x14ac:dyDescent="0.25">
      <c r="A25" s="155" t="s">
        <v>2154</v>
      </c>
      <c r="B25" s="156"/>
    </row>
    <row r="26" spans="1:5" x14ac:dyDescent="0.25">
      <c r="A26" s="157" t="s">
        <v>14</v>
      </c>
      <c r="B26" s="158" t="s">
        <v>877</v>
      </c>
    </row>
    <row r="27" spans="1:5" ht="46.5" customHeight="1" thickBot="1" x14ac:dyDescent="0.3">
      <c r="A27" s="159" t="s">
        <v>2319</v>
      </c>
      <c r="B27" s="151"/>
    </row>
    <row r="28" spans="1:5" s="103" customFormat="1" x14ac:dyDescent="0.25">
      <c r="C28" s="190"/>
    </row>
    <row r="29" spans="1:5" ht="16.5" thickBot="1" x14ac:dyDescent="0.3">
      <c r="A29" s="240" t="s">
        <v>15</v>
      </c>
      <c r="B29" s="240"/>
    </row>
    <row r="30" spans="1:5" x14ac:dyDescent="0.25">
      <c r="A30" s="152" t="s">
        <v>2077</v>
      </c>
      <c r="B30" s="186"/>
    </row>
    <row r="31" spans="1:5" x14ac:dyDescent="0.25">
      <c r="A31" s="155" t="s">
        <v>16</v>
      </c>
      <c r="B31" s="180"/>
    </row>
    <row r="32" spans="1:5" s="91" customFormat="1" x14ac:dyDescent="0.25">
      <c r="A32" s="155" t="s">
        <v>17</v>
      </c>
      <c r="B32" s="180"/>
      <c r="C32" s="190"/>
      <c r="D32" s="103"/>
      <c r="E32" s="103"/>
    </row>
    <row r="33" spans="1:5" x14ac:dyDescent="0.25">
      <c r="A33" s="155" t="s">
        <v>18</v>
      </c>
      <c r="B33" s="180"/>
      <c r="D33" s="103"/>
      <c r="E33" s="103"/>
    </row>
    <row r="34" spans="1:5" ht="15.75" thickBot="1" x14ac:dyDescent="0.3">
      <c r="A34" s="187" t="s">
        <v>19</v>
      </c>
      <c r="B34" s="188"/>
    </row>
    <row r="35" spans="1:5" s="103" customFormat="1" x14ac:dyDescent="0.25">
      <c r="C35" s="190"/>
    </row>
    <row r="36" spans="1:5" ht="16.5" thickBot="1" x14ac:dyDescent="0.3">
      <c r="A36" s="240" t="s">
        <v>20</v>
      </c>
      <c r="B36" s="240"/>
    </row>
    <row r="37" spans="1:5" x14ac:dyDescent="0.25">
      <c r="A37" s="160" t="s">
        <v>21</v>
      </c>
      <c r="B37" s="161"/>
    </row>
    <row r="38" spans="1:5" x14ac:dyDescent="0.25">
      <c r="A38" s="162" t="s">
        <v>22</v>
      </c>
      <c r="B38" s="163"/>
    </row>
    <row r="39" spans="1:5" x14ac:dyDescent="0.25">
      <c r="A39" s="164" t="s">
        <v>23</v>
      </c>
      <c r="B39" s="165"/>
    </row>
    <row r="40" spans="1:5" x14ac:dyDescent="0.25">
      <c r="A40" s="164" t="s">
        <v>2155</v>
      </c>
      <c r="B40" s="165"/>
    </row>
    <row r="41" spans="1:5" x14ac:dyDescent="0.25">
      <c r="A41" s="166" t="s">
        <v>24</v>
      </c>
      <c r="B41" s="167" t="s">
        <v>877</v>
      </c>
    </row>
    <row r="42" spans="1:5" ht="30" x14ac:dyDescent="0.25">
      <c r="A42" s="168" t="s">
        <v>2156</v>
      </c>
      <c r="B42" s="169"/>
    </row>
    <row r="43" spans="1:5" ht="30" x14ac:dyDescent="0.25">
      <c r="A43" s="170" t="s">
        <v>2153</v>
      </c>
      <c r="B43" s="156"/>
    </row>
    <row r="44" spans="1:5" x14ac:dyDescent="0.25">
      <c r="A44" s="171" t="s">
        <v>2157</v>
      </c>
      <c r="B44" s="172"/>
    </row>
    <row r="45" spans="1:5" x14ac:dyDescent="0.25">
      <c r="A45" s="173" t="s">
        <v>25</v>
      </c>
      <c r="B45" s="174"/>
    </row>
    <row r="46" spans="1:5" x14ac:dyDescent="0.25">
      <c r="A46" s="164" t="s">
        <v>26</v>
      </c>
      <c r="B46" s="175"/>
    </row>
    <row r="47" spans="1:5" x14ac:dyDescent="0.25">
      <c r="A47" s="164" t="s">
        <v>27</v>
      </c>
      <c r="B47" s="175"/>
    </row>
    <row r="48" spans="1:5" x14ac:dyDescent="0.25">
      <c r="A48" s="164" t="s">
        <v>2158</v>
      </c>
      <c r="B48" s="175"/>
    </row>
    <row r="49" spans="1:3" x14ac:dyDescent="0.25">
      <c r="A49" s="176" t="s">
        <v>1089</v>
      </c>
      <c r="B49" s="177"/>
    </row>
    <row r="50" spans="1:3" x14ac:dyDescent="0.25">
      <c r="A50" s="178" t="s">
        <v>2148</v>
      </c>
      <c r="B50" s="179"/>
    </row>
    <row r="51" spans="1:3" x14ac:dyDescent="0.25">
      <c r="A51" s="155" t="s">
        <v>2149</v>
      </c>
      <c r="B51" s="180"/>
    </row>
    <row r="52" spans="1:3" x14ac:dyDescent="0.25">
      <c r="A52" s="181" t="s">
        <v>2150</v>
      </c>
      <c r="B52" s="182"/>
    </row>
    <row r="53" spans="1:3" x14ac:dyDescent="0.25">
      <c r="A53" s="164" t="s">
        <v>2159</v>
      </c>
      <c r="B53" s="183"/>
    </row>
    <row r="54" spans="1:3" x14ac:dyDescent="0.25">
      <c r="A54" s="178" t="s">
        <v>2161</v>
      </c>
      <c r="B54" s="179"/>
    </row>
    <row r="55" spans="1:3" x14ac:dyDescent="0.25">
      <c r="A55" s="155" t="s">
        <v>2216</v>
      </c>
      <c r="B55" s="180"/>
    </row>
    <row r="56" spans="1:3" x14ac:dyDescent="0.25">
      <c r="A56" s="181" t="s">
        <v>2160</v>
      </c>
      <c r="B56" s="182"/>
    </row>
    <row r="57" spans="1:3" x14ac:dyDescent="0.25">
      <c r="A57" s="162" t="s">
        <v>28</v>
      </c>
      <c r="B57" s="163"/>
    </row>
    <row r="58" spans="1:3" x14ac:dyDescent="0.25">
      <c r="A58" s="164" t="s">
        <v>1079</v>
      </c>
      <c r="B58" s="165"/>
    </row>
    <row r="59" spans="1:3" x14ac:dyDescent="0.25">
      <c r="A59" s="164" t="s">
        <v>1080</v>
      </c>
      <c r="B59" s="165"/>
    </row>
    <row r="60" spans="1:3" ht="15.75" thickBot="1" x14ac:dyDescent="0.3">
      <c r="A60" s="184" t="s">
        <v>29</v>
      </c>
      <c r="B60" s="185"/>
    </row>
    <row r="61" spans="1:3" s="103" customFormat="1" x14ac:dyDescent="0.25">
      <c r="C61" s="190"/>
    </row>
    <row r="62" spans="1:3" ht="16.5" thickBot="1" x14ac:dyDescent="0.3">
      <c r="A62" s="240" t="s">
        <v>2334</v>
      </c>
      <c r="B62" s="240"/>
    </row>
    <row r="63" spans="1:3" ht="30" x14ac:dyDescent="0.25">
      <c r="A63" s="147" t="s">
        <v>2162</v>
      </c>
      <c r="B63" s="148"/>
    </row>
    <row r="64" spans="1:3" ht="15.75" thickBot="1" x14ac:dyDescent="0.3">
      <c r="A64" s="150" t="s">
        <v>2163</v>
      </c>
      <c r="B64" s="151"/>
    </row>
    <row r="65" spans="1:5" s="103" customFormat="1" x14ac:dyDescent="0.25">
      <c r="A65" s="192"/>
      <c r="C65" s="190"/>
    </row>
    <row r="66" spans="1:5" ht="16.5" thickBot="1" x14ac:dyDescent="0.3">
      <c r="A66" s="241" t="s">
        <v>30</v>
      </c>
      <c r="B66" s="241"/>
    </row>
    <row r="67" spans="1:5" x14ac:dyDescent="0.25">
      <c r="A67" s="147" t="s">
        <v>1081</v>
      </c>
      <c r="B67" s="148"/>
    </row>
    <row r="68" spans="1:5" x14ac:dyDescent="0.25">
      <c r="A68" s="149" t="s">
        <v>2066</v>
      </c>
      <c r="B68" s="144"/>
    </row>
    <row r="69" spans="1:5" ht="15.75" thickBot="1" x14ac:dyDescent="0.3">
      <c r="A69" s="150" t="s">
        <v>2164</v>
      </c>
      <c r="B69" s="151"/>
      <c r="D69" s="103"/>
      <c r="E69" s="103"/>
    </row>
  </sheetData>
  <sheetProtection formatCells="0" insertHyperlinks="0" sort="0" autoFilter="0" pivotTables="0"/>
  <mergeCells count="7">
    <mergeCell ref="A1:B1"/>
    <mergeCell ref="A7:B7"/>
    <mergeCell ref="A18:B18"/>
    <mergeCell ref="A29:B29"/>
    <mergeCell ref="A66:B66"/>
    <mergeCell ref="A62:B62"/>
    <mergeCell ref="A36:B36"/>
  </mergeCells>
  <dataValidations xWindow="697" yWindow="740" count="17">
    <dataValidation operator="equal" showErrorMessage="1" sqref="A3:A5"/>
    <dataValidation operator="equal" allowBlank="1" showErrorMessage="1" sqref="B6">
      <formula1>0</formula1>
      <formula2>0</formula2>
    </dataValidation>
    <dataValidation type="list" operator="equal" allowBlank="1" showErrorMessage="1" sqref="B8:B12 B34 B67 B69">
      <formula1>"Oui,Non"</formula1>
      <formula2>0</formula2>
    </dataValidation>
    <dataValidation type="whole" operator="greaterThanOrEqual" showInputMessage="1" showErrorMessage="1" prompt="Nombre entier seulement, sans préciser €" sqref="B14">
      <formula1>0</formula1>
      <formula2>0</formula2>
    </dataValidation>
    <dataValidation type="whole" operator="greaterThanOrEqual" allowBlank="1" showInputMessage="1" showErrorMessage="1" prompt="En heures entières, sans préciser h (arrondir à l'heure supérieure si nécessaire)" sqref="B22:B23">
      <formula1>0</formula1>
      <formula2>0</formula2>
    </dataValidation>
    <dataValidation type="decimal" operator="greaterThanOrEqual" allowBlank="1" showInputMessage="1" showErrorMessage="1" prompt="Nombres entiers d'heure ou à la demi-heure supérieure (,5)._x000a_Ne pas préciser h" sqref="B33">
      <formula1>0</formula1>
      <formula2>0</formula2>
    </dataValidation>
    <dataValidation type="whole" operator="greaterThanOrEqual" allowBlank="1" showErrorMessage="1" sqref="B63:B64 B38:B40 B44:B45 B42 B53:B60 B47:B49">
      <formula1>0</formula1>
      <formula2>0</formula2>
    </dataValidation>
    <dataValidation type="list" operator="equal" allowBlank="1" showInputMessage="1" showErrorMessage="1" prompt="Merci de préciser la durée de validité de votre projet d'établissement dans la colonne C, et si vous n'en avez pas adopté, quelle en est la raison et quelles sont les perspectives." sqref="B19">
      <formula1>"Oui,Non"</formula1>
    </dataValidation>
    <dataValidation type="whole" operator="greaterThanOrEqual" showInputMessage="1" showErrorMessage="1" prompt="Nombre entier seulement, sans préciser €" sqref="B13">
      <formula1>0</formula1>
    </dataValidation>
    <dataValidation type="whole" operator="greaterThanOrEqual" allowBlank="1" showInputMessage="1" showErrorMessage="1" prompt="Nombre entier seulement, sans préciser €" sqref="B15">
      <formula1>0</formula1>
    </dataValidation>
    <dataValidation type="whole" operator="greaterThanOrEqual" allowBlank="1" showInputMessage="1" showErrorMessage="1" prompt="En heures entières, sans préciser h (arrondir à l'heure supérieure si nécessaire)" sqref="B24:B25">
      <formula1>0</formula1>
    </dataValidation>
    <dataValidation type="decimal" operator="greaterThanOrEqual" allowBlank="1" showInputMessage="1" showErrorMessage="1" prompt="Nombres entiers d'heure ou à la demi-heure supérieure (,5)._x000a_Ne pas préciser h" sqref="B30:B32">
      <formula1>0</formula1>
    </dataValidation>
    <dataValidation type="whole" operator="greaterThanOrEqual" allowBlank="1" showErrorMessage="1" sqref="B37 B46">
      <formula1>0</formula1>
    </dataValidation>
    <dataValidation operator="equal" allowBlank="1" showInputMessage="1" showErrorMessage="1" sqref="B20:B21"/>
    <dataValidation type="whole" operator="greaterThanOrEqual" allowBlank="1" showInputMessage="1" showErrorMessage="1" prompt="Merci de préciser les différents types de cursus dans la colonne C (commentaires)" sqref="B43">
      <formula1>0</formula1>
    </dataValidation>
    <dataValidation type="whole" operator="greaterThanOrEqual" allowBlank="1" showInputMessage="1" showErrorMessage="1" prompt="Merci de préciser si toute ou partie du cycle de FM est couplé avec un autre module, comme la pratique collective/ précisez si tout ou partie du cycle de FM est proposé avec les instruments des élèves" sqref="B50 B51">
      <formula1>0</formula1>
    </dataValidation>
    <dataValidation type="whole" operator="greaterThanOrEqual" allowBlank="1" showInputMessage="1" showErrorMessage="1" prompt="Merci de précisez si toute ou partie du cycle de FM est couplé avec un autre module, comme la pratique collective/ précisez si tout ou partie du cycle de FM est proposé avec les instruments des élèves" sqref="B52">
      <formula1>0</formula1>
    </dataValidation>
  </dataValidations>
  <pageMargins left="0.78749999999999998" right="0.78749999999999998" top="1.0249999999999999" bottom="1.0249999999999999" header="0.78749999999999998" footer="0.78749999999999998"/>
  <pageSetup paperSize="9" scale="49" firstPageNumber="0" orientation="portrait"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xWindow="697" yWindow="740" count="5">
        <x14:dataValidation type="list" allowBlank="1" showInputMessage="1" showErrorMessage="1" prompt="Sélectionner le statut votre structure dans la liste déroulante en cliquant sur la flèche à droite de la cellule.">
          <x14:formula1>
            <xm:f>Listes!$A$6:$A$9</xm:f>
          </x14:formula1>
          <xm:sqref>B4</xm:sqref>
        </x14:dataValidation>
        <x14:dataValidation type="list" allowBlank="1" showInputMessage="1" showErrorMessage="1" prompt="Sélectionner le classement de votre structure dans la liste déroulante en cliquant sur la flèche à droite de la cellule. Si elle n'est pas classée choisir &quot;aucun&quot;.">
          <x14:formula1>
            <xm:f>Listes!$A$12:$A$16</xm:f>
          </x14:formula1>
          <xm:sqref>B5</xm:sqref>
        </x14:dataValidation>
        <x14:dataValidation type="list" allowBlank="1" showInputMessage="1" showErrorMessage="1">
          <x14:formula1>
            <xm:f>Listes!$A$2:$A$3</xm:f>
          </x14:formula1>
          <xm:sqref>B27</xm:sqref>
        </x14:dataValidation>
        <x14:dataValidation type="list" allowBlank="1" showInputMessage="1" showErrorMessage="1" prompt="Sélectionner votre structure dans la liste déroulante en cliquant sur la flèche à droite de la cellule. Si le nom de votre structure n' figure pas merci de l'inscrire dans la colonne C. ">
          <x14:formula1>
            <xm:f>'à compléter liste établissement'!$B$2:$B$71</xm:f>
          </x14:formula1>
          <xm:sqref>B3</xm:sqref>
        </x14:dataValidation>
        <x14:dataValidation type="list" operator="equal" allowBlank="1" showErrorMessage="1">
          <x14:formula1>
            <xm:f>Listes!$L$3:$L$11</xm:f>
          </x14:formula1>
          <xm:sqref>B68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sheetPr>
  <dimension ref="A1:H207"/>
  <sheetViews>
    <sheetView view="pageBreakPreview" zoomScale="80" zoomScaleNormal="70" zoomScaleSheetLayoutView="80" workbookViewId="0">
      <pane ySplit="2" topLeftCell="A143" activePane="bottomLeft" state="frozen"/>
      <selection pane="bottomLeft" activeCell="C156" sqref="C156"/>
    </sheetView>
  </sheetViews>
  <sheetFormatPr baseColWidth="10" defaultColWidth="11" defaultRowHeight="15" x14ac:dyDescent="0.25"/>
  <cols>
    <col min="1" max="1" width="19" style="101" customWidth="1"/>
    <col min="2" max="3" width="20.375" style="101" customWidth="1"/>
    <col min="4" max="4" width="48.625" style="102" customWidth="1"/>
    <col min="5" max="5" width="33.5" style="102" customWidth="1"/>
    <col min="6" max="6" width="0" style="101" hidden="1" customWidth="1"/>
    <col min="7" max="7" width="12.625" style="101" customWidth="1"/>
    <col min="8" max="8" width="11" style="101"/>
    <col min="9" max="16384" width="11" style="54"/>
  </cols>
  <sheetData>
    <row r="1" spans="1:8" ht="49.5" customHeight="1" thickBot="1" x14ac:dyDescent="0.3">
      <c r="A1" s="242" t="s">
        <v>2165</v>
      </c>
      <c r="B1" s="243"/>
      <c r="C1" s="243"/>
      <c r="D1" s="243"/>
      <c r="E1" s="243"/>
      <c r="F1" s="243"/>
      <c r="G1" s="54"/>
      <c r="H1" s="54"/>
    </row>
    <row r="2" spans="1:8" s="86" customFormat="1" ht="45.75" thickBot="1" x14ac:dyDescent="0.25">
      <c r="A2" s="84" t="s">
        <v>878</v>
      </c>
      <c r="B2" s="71" t="s">
        <v>956</v>
      </c>
      <c r="C2" s="71" t="s">
        <v>2325</v>
      </c>
      <c r="D2" s="71" t="s">
        <v>14</v>
      </c>
      <c r="E2" s="71" t="s">
        <v>24</v>
      </c>
      <c r="F2" s="85" t="s">
        <v>37</v>
      </c>
      <c r="G2" s="110" t="s">
        <v>2151</v>
      </c>
    </row>
    <row r="3" spans="1:8" x14ac:dyDescent="0.25">
      <c r="A3" s="59"/>
      <c r="B3" s="59"/>
      <c r="C3" s="59"/>
      <c r="D3" s="60"/>
      <c r="E3" s="60"/>
      <c r="F3" s="54" t="e">
        <f>Compilation!A2</f>
        <v>#N/A</v>
      </c>
      <c r="G3" s="54"/>
      <c r="H3" s="54"/>
    </row>
    <row r="4" spans="1:8" x14ac:dyDescent="0.25">
      <c r="A4" s="61"/>
      <c r="B4" s="61"/>
      <c r="C4" s="61"/>
      <c r="D4" s="62"/>
      <c r="E4" s="62"/>
      <c r="F4" s="54"/>
      <c r="G4" s="54"/>
      <c r="H4" s="54"/>
    </row>
    <row r="5" spans="1:8" x14ac:dyDescent="0.25">
      <c r="A5" s="61"/>
      <c r="B5" s="61"/>
      <c r="C5" s="61"/>
      <c r="D5" s="62"/>
      <c r="E5" s="62"/>
      <c r="F5" s="54"/>
      <c r="G5" s="54"/>
      <c r="H5" s="54"/>
    </row>
    <row r="6" spans="1:8" x14ac:dyDescent="0.25">
      <c r="A6" s="61"/>
      <c r="B6" s="61"/>
      <c r="C6" s="61"/>
      <c r="D6" s="62"/>
      <c r="E6" s="62"/>
      <c r="F6" s="54"/>
      <c r="G6" s="54"/>
      <c r="H6" s="54"/>
    </row>
    <row r="7" spans="1:8" x14ac:dyDescent="0.25">
      <c r="A7" s="61"/>
      <c r="B7" s="61"/>
      <c r="C7" s="61"/>
      <c r="D7" s="62"/>
      <c r="E7" s="62"/>
      <c r="F7" s="54"/>
      <c r="G7" s="54"/>
      <c r="H7" s="54"/>
    </row>
    <row r="8" spans="1:8" x14ac:dyDescent="0.25">
      <c r="A8" s="61"/>
      <c r="B8" s="61"/>
      <c r="C8" s="61"/>
      <c r="D8" s="62"/>
      <c r="E8" s="62"/>
      <c r="F8" s="54"/>
      <c r="G8" s="54"/>
      <c r="H8" s="54"/>
    </row>
    <row r="9" spans="1:8" x14ac:dyDescent="0.25">
      <c r="A9" s="61"/>
      <c r="B9" s="61"/>
      <c r="C9" s="61"/>
      <c r="D9" s="62"/>
      <c r="E9" s="62"/>
      <c r="F9" s="54"/>
      <c r="G9" s="54"/>
      <c r="H9" s="54"/>
    </row>
    <row r="10" spans="1:8" x14ac:dyDescent="0.25">
      <c r="A10" s="61"/>
      <c r="B10" s="61"/>
      <c r="C10" s="61"/>
      <c r="D10" s="62"/>
      <c r="E10" s="62"/>
      <c r="F10" s="54"/>
      <c r="G10" s="54"/>
      <c r="H10" s="54"/>
    </row>
    <row r="11" spans="1:8" x14ac:dyDescent="0.25">
      <c r="A11" s="61"/>
      <c r="B11" s="61"/>
      <c r="C11" s="61"/>
      <c r="D11" s="62"/>
      <c r="E11" s="62"/>
      <c r="F11" s="54"/>
      <c r="G11" s="54"/>
      <c r="H11" s="54"/>
    </row>
    <row r="12" spans="1:8" x14ac:dyDescent="0.25">
      <c r="A12" s="61"/>
      <c r="B12" s="61"/>
      <c r="C12" s="61"/>
      <c r="D12" s="62"/>
      <c r="E12" s="62"/>
      <c r="F12" s="54"/>
      <c r="G12" s="54"/>
      <c r="H12" s="54"/>
    </row>
    <row r="13" spans="1:8" x14ac:dyDescent="0.25">
      <c r="A13" s="61"/>
      <c r="B13" s="61"/>
      <c r="C13" s="61"/>
      <c r="D13" s="62"/>
      <c r="E13" s="62"/>
      <c r="F13" s="54"/>
      <c r="G13" s="54"/>
      <c r="H13" s="54"/>
    </row>
    <row r="14" spans="1:8" x14ac:dyDescent="0.25">
      <c r="A14" s="61"/>
      <c r="B14" s="61"/>
      <c r="C14" s="61"/>
      <c r="D14" s="62"/>
      <c r="E14" s="62"/>
      <c r="F14" s="54"/>
      <c r="G14" s="54"/>
      <c r="H14" s="54"/>
    </row>
    <row r="15" spans="1:8" x14ac:dyDescent="0.25">
      <c r="A15" s="61"/>
      <c r="B15" s="61"/>
      <c r="C15" s="61"/>
      <c r="D15" s="62"/>
      <c r="E15" s="62"/>
      <c r="F15" s="54"/>
      <c r="G15" s="54"/>
      <c r="H15" s="54"/>
    </row>
    <row r="16" spans="1:8" x14ac:dyDescent="0.25">
      <c r="A16" s="61"/>
      <c r="B16" s="61"/>
      <c r="C16" s="61"/>
      <c r="D16" s="62"/>
      <c r="E16" s="62"/>
      <c r="F16" s="54"/>
      <c r="G16" s="54"/>
      <c r="H16" s="54"/>
    </row>
    <row r="17" spans="1:8" x14ac:dyDescent="0.25">
      <c r="A17" s="61"/>
      <c r="B17" s="61"/>
      <c r="C17" s="61"/>
      <c r="D17" s="62"/>
      <c r="E17" s="62"/>
      <c r="F17" s="54"/>
      <c r="G17" s="54"/>
      <c r="H17" s="54"/>
    </row>
    <row r="18" spans="1:8" x14ac:dyDescent="0.25">
      <c r="A18" s="61"/>
      <c r="B18" s="61"/>
      <c r="C18" s="61"/>
      <c r="D18" s="62"/>
      <c r="E18" s="62"/>
      <c r="F18" s="54"/>
      <c r="G18" s="54"/>
      <c r="H18" s="54"/>
    </row>
    <row r="19" spans="1:8" x14ac:dyDescent="0.25">
      <c r="A19" s="61"/>
      <c r="B19" s="61"/>
      <c r="C19" s="61"/>
      <c r="D19" s="62"/>
      <c r="E19" s="62"/>
      <c r="F19" s="54"/>
      <c r="G19" s="54"/>
      <c r="H19" s="54"/>
    </row>
    <row r="20" spans="1:8" x14ac:dyDescent="0.25">
      <c r="A20" s="61"/>
      <c r="B20" s="61"/>
      <c r="C20" s="61"/>
      <c r="D20" s="62"/>
      <c r="E20" s="62"/>
      <c r="F20" s="54"/>
      <c r="G20" s="54"/>
      <c r="H20" s="54"/>
    </row>
    <row r="21" spans="1:8" x14ac:dyDescent="0.25">
      <c r="A21" s="61"/>
      <c r="B21" s="61"/>
      <c r="C21" s="61"/>
      <c r="D21" s="62"/>
      <c r="E21" s="62"/>
      <c r="F21" s="54"/>
      <c r="G21" s="54"/>
      <c r="H21" s="54"/>
    </row>
    <row r="22" spans="1:8" x14ac:dyDescent="0.25">
      <c r="A22" s="61"/>
      <c r="B22" s="61"/>
      <c r="C22" s="61"/>
      <c r="D22" s="62"/>
      <c r="E22" s="62"/>
      <c r="F22" s="54"/>
      <c r="G22" s="54"/>
      <c r="H22" s="54"/>
    </row>
    <row r="23" spans="1:8" x14ac:dyDescent="0.25">
      <c r="A23" s="61"/>
      <c r="B23" s="61"/>
      <c r="C23" s="61"/>
      <c r="D23" s="62"/>
      <c r="E23" s="62"/>
      <c r="F23" s="54"/>
      <c r="G23" s="54"/>
      <c r="H23" s="54"/>
    </row>
    <row r="24" spans="1:8" x14ac:dyDescent="0.25">
      <c r="A24" s="61"/>
      <c r="B24" s="61"/>
      <c r="C24" s="61"/>
      <c r="D24" s="62"/>
      <c r="E24" s="62"/>
      <c r="F24" s="54"/>
      <c r="G24" s="54"/>
      <c r="H24" s="54"/>
    </row>
    <row r="25" spans="1:8" x14ac:dyDescent="0.25">
      <c r="A25" s="61"/>
      <c r="B25" s="61"/>
      <c r="C25" s="61"/>
      <c r="D25" s="62"/>
      <c r="E25" s="62"/>
      <c r="F25" s="54"/>
      <c r="G25" s="54"/>
      <c r="H25" s="54"/>
    </row>
    <row r="26" spans="1:8" x14ac:dyDescent="0.25">
      <c r="A26" s="61"/>
      <c r="B26" s="61"/>
      <c r="C26" s="61"/>
      <c r="D26" s="62"/>
      <c r="E26" s="62"/>
      <c r="F26" s="54"/>
      <c r="G26" s="54"/>
      <c r="H26" s="54"/>
    </row>
    <row r="27" spans="1:8" x14ac:dyDescent="0.25">
      <c r="A27" s="61"/>
      <c r="B27" s="61"/>
      <c r="C27" s="61"/>
      <c r="D27" s="62"/>
      <c r="E27" s="62"/>
      <c r="F27" s="54"/>
      <c r="G27" s="54"/>
      <c r="H27" s="54"/>
    </row>
    <row r="28" spans="1:8" x14ac:dyDescent="0.25">
      <c r="A28" s="61"/>
      <c r="B28" s="61"/>
      <c r="C28" s="61"/>
      <c r="D28" s="62"/>
      <c r="E28" s="62"/>
      <c r="F28" s="54"/>
      <c r="G28" s="54"/>
      <c r="H28" s="54"/>
    </row>
    <row r="29" spans="1:8" x14ac:dyDescent="0.25">
      <c r="A29" s="61"/>
      <c r="B29" s="61"/>
      <c r="C29" s="61"/>
      <c r="D29" s="62"/>
      <c r="E29" s="62"/>
      <c r="F29" s="54"/>
      <c r="G29" s="54"/>
      <c r="H29" s="54"/>
    </row>
    <row r="30" spans="1:8" x14ac:dyDescent="0.25">
      <c r="A30" s="61"/>
      <c r="B30" s="61"/>
      <c r="C30" s="61"/>
      <c r="D30" s="62"/>
      <c r="E30" s="62"/>
      <c r="F30" s="54"/>
      <c r="G30" s="54"/>
      <c r="H30" s="54"/>
    </row>
    <row r="31" spans="1:8" x14ac:dyDescent="0.25">
      <c r="A31" s="61"/>
      <c r="B31" s="61"/>
      <c r="C31" s="61"/>
      <c r="D31" s="62"/>
      <c r="E31" s="62"/>
      <c r="F31" s="54"/>
      <c r="G31" s="54"/>
      <c r="H31" s="54"/>
    </row>
    <row r="32" spans="1:8" x14ac:dyDescent="0.25">
      <c r="A32" s="61"/>
      <c r="B32" s="61"/>
      <c r="C32" s="61"/>
      <c r="D32" s="62"/>
      <c r="E32" s="62"/>
      <c r="F32" s="54"/>
      <c r="G32" s="54"/>
      <c r="H32" s="54"/>
    </row>
    <row r="33" spans="1:8" x14ac:dyDescent="0.25">
      <c r="A33" s="61"/>
      <c r="B33" s="61"/>
      <c r="C33" s="61"/>
      <c r="D33" s="62"/>
      <c r="E33" s="62"/>
      <c r="F33" s="54"/>
      <c r="G33" s="54"/>
      <c r="H33" s="54"/>
    </row>
    <row r="34" spans="1:8" x14ac:dyDescent="0.25">
      <c r="A34" s="61"/>
      <c r="B34" s="61"/>
      <c r="C34" s="61"/>
      <c r="D34" s="62"/>
      <c r="E34" s="62"/>
      <c r="F34" s="54"/>
      <c r="G34" s="54"/>
      <c r="H34" s="54"/>
    </row>
    <row r="35" spans="1:8" x14ac:dyDescent="0.25">
      <c r="A35" s="61"/>
      <c r="B35" s="61"/>
      <c r="C35" s="61"/>
      <c r="D35" s="62"/>
      <c r="E35" s="62"/>
      <c r="F35" s="54"/>
      <c r="G35" s="54"/>
      <c r="H35" s="54"/>
    </row>
    <row r="36" spans="1:8" x14ac:dyDescent="0.25">
      <c r="A36" s="61"/>
      <c r="B36" s="61"/>
      <c r="C36" s="61"/>
      <c r="D36" s="62"/>
      <c r="E36" s="62"/>
      <c r="F36" s="54"/>
      <c r="G36" s="54"/>
      <c r="H36" s="54"/>
    </row>
    <row r="37" spans="1:8" x14ac:dyDescent="0.25">
      <c r="A37" s="61"/>
      <c r="B37" s="61"/>
      <c r="C37" s="61"/>
      <c r="D37" s="62"/>
      <c r="E37" s="62"/>
      <c r="F37" s="54"/>
      <c r="G37" s="54"/>
      <c r="H37" s="54"/>
    </row>
    <row r="38" spans="1:8" x14ac:dyDescent="0.25">
      <c r="A38" s="61"/>
      <c r="B38" s="61"/>
      <c r="C38" s="61"/>
      <c r="D38" s="62"/>
      <c r="E38" s="62"/>
      <c r="F38" s="54"/>
      <c r="G38" s="54"/>
      <c r="H38" s="54"/>
    </row>
    <row r="39" spans="1:8" x14ac:dyDescent="0.25">
      <c r="A39" s="61"/>
      <c r="B39" s="61"/>
      <c r="C39" s="61"/>
      <c r="D39" s="62"/>
      <c r="E39" s="62"/>
      <c r="F39" s="54"/>
      <c r="G39" s="54"/>
      <c r="H39" s="54"/>
    </row>
    <row r="40" spans="1:8" x14ac:dyDescent="0.25">
      <c r="A40" s="61"/>
      <c r="B40" s="61"/>
      <c r="C40" s="61"/>
      <c r="D40" s="62"/>
      <c r="E40" s="62"/>
      <c r="F40" s="54"/>
      <c r="G40" s="54"/>
      <c r="H40" s="54"/>
    </row>
    <row r="41" spans="1:8" x14ac:dyDescent="0.25">
      <c r="A41" s="61"/>
      <c r="B41" s="61"/>
      <c r="C41" s="61"/>
      <c r="D41" s="62"/>
      <c r="E41" s="62"/>
      <c r="F41" s="54"/>
      <c r="G41" s="54"/>
      <c r="H41" s="54"/>
    </row>
    <row r="42" spans="1:8" x14ac:dyDescent="0.25">
      <c r="A42" s="61"/>
      <c r="B42" s="61"/>
      <c r="C42" s="61"/>
      <c r="D42" s="62"/>
      <c r="E42" s="62"/>
      <c r="F42" s="54"/>
      <c r="G42" s="54"/>
      <c r="H42" s="54"/>
    </row>
    <row r="43" spans="1:8" x14ac:dyDescent="0.25">
      <c r="A43" s="61"/>
      <c r="B43" s="61"/>
      <c r="C43" s="61"/>
      <c r="D43" s="62"/>
      <c r="E43" s="62"/>
      <c r="F43" s="54"/>
      <c r="G43" s="54"/>
      <c r="H43" s="54"/>
    </row>
    <row r="44" spans="1:8" x14ac:dyDescent="0.25">
      <c r="A44" s="61"/>
      <c r="B44" s="61"/>
      <c r="C44" s="61"/>
      <c r="D44" s="62"/>
      <c r="E44" s="62"/>
      <c r="F44" s="54"/>
      <c r="G44" s="54"/>
      <c r="H44" s="54"/>
    </row>
    <row r="45" spans="1:8" x14ac:dyDescent="0.25">
      <c r="A45" s="61"/>
      <c r="B45" s="61"/>
      <c r="C45" s="61"/>
      <c r="D45" s="62"/>
      <c r="E45" s="62"/>
      <c r="F45" s="54"/>
      <c r="G45" s="54"/>
      <c r="H45" s="54"/>
    </row>
    <row r="46" spans="1:8" x14ac:dyDescent="0.25">
      <c r="A46" s="61"/>
      <c r="B46" s="61"/>
      <c r="C46" s="61"/>
      <c r="D46" s="62"/>
      <c r="E46" s="62"/>
      <c r="F46" s="54"/>
      <c r="G46" s="54"/>
      <c r="H46" s="54"/>
    </row>
    <row r="47" spans="1:8" x14ac:dyDescent="0.25">
      <c r="A47" s="61"/>
      <c r="B47" s="61"/>
      <c r="C47" s="61"/>
      <c r="D47" s="62"/>
      <c r="E47" s="62"/>
      <c r="F47" s="54"/>
      <c r="G47" s="54"/>
      <c r="H47" s="54"/>
    </row>
    <row r="48" spans="1:8" x14ac:dyDescent="0.25">
      <c r="A48" s="61"/>
      <c r="B48" s="61"/>
      <c r="C48" s="61"/>
      <c r="D48" s="62"/>
      <c r="E48" s="62"/>
      <c r="F48" s="54"/>
      <c r="G48" s="54"/>
      <c r="H48" s="54"/>
    </row>
    <row r="49" spans="1:8" x14ac:dyDescent="0.25">
      <c r="A49" s="61"/>
      <c r="B49" s="61"/>
      <c r="C49" s="61"/>
      <c r="D49" s="62"/>
      <c r="E49" s="62"/>
      <c r="F49" s="54"/>
      <c r="G49" s="54"/>
      <c r="H49" s="54"/>
    </row>
    <row r="50" spans="1:8" x14ac:dyDescent="0.25">
      <c r="A50" s="61"/>
      <c r="B50" s="61"/>
      <c r="C50" s="61"/>
      <c r="D50" s="62"/>
      <c r="E50" s="62"/>
      <c r="F50" s="54"/>
      <c r="G50" s="54"/>
      <c r="H50" s="54"/>
    </row>
    <row r="51" spans="1:8" x14ac:dyDescent="0.25">
      <c r="A51" s="61"/>
      <c r="B51" s="61"/>
      <c r="C51" s="61"/>
      <c r="D51" s="62"/>
      <c r="E51" s="62"/>
      <c r="F51" s="54"/>
      <c r="G51" s="54"/>
      <c r="H51" s="54"/>
    </row>
    <row r="52" spans="1:8" x14ac:dyDescent="0.25">
      <c r="A52" s="61"/>
      <c r="B52" s="61"/>
      <c r="C52" s="61"/>
      <c r="D52" s="62"/>
      <c r="E52" s="62"/>
      <c r="F52" s="54"/>
      <c r="G52" s="54"/>
      <c r="H52" s="54"/>
    </row>
    <row r="53" spans="1:8" x14ac:dyDescent="0.25">
      <c r="A53" s="61"/>
      <c r="B53" s="61"/>
      <c r="C53" s="61"/>
      <c r="D53" s="62"/>
      <c r="E53" s="62"/>
      <c r="F53" s="54"/>
      <c r="G53" s="54"/>
      <c r="H53" s="54"/>
    </row>
    <row r="54" spans="1:8" x14ac:dyDescent="0.25">
      <c r="A54" s="61"/>
      <c r="B54" s="61"/>
      <c r="C54" s="61"/>
      <c r="D54" s="62"/>
      <c r="E54" s="62"/>
      <c r="F54" s="54"/>
      <c r="G54" s="54"/>
      <c r="H54" s="54"/>
    </row>
    <row r="55" spans="1:8" x14ac:dyDescent="0.25">
      <c r="A55" s="61"/>
      <c r="B55" s="61"/>
      <c r="C55" s="61"/>
      <c r="D55" s="62"/>
      <c r="E55" s="62"/>
      <c r="F55" s="54"/>
      <c r="G55" s="54"/>
      <c r="H55" s="54"/>
    </row>
    <row r="56" spans="1:8" x14ac:dyDescent="0.25">
      <c r="A56" s="61"/>
      <c r="B56" s="61"/>
      <c r="C56" s="61"/>
      <c r="D56" s="62"/>
      <c r="E56" s="62"/>
      <c r="F56" s="54"/>
      <c r="G56" s="54"/>
      <c r="H56" s="54"/>
    </row>
    <row r="57" spans="1:8" x14ac:dyDescent="0.25">
      <c r="A57" s="61"/>
      <c r="B57" s="61"/>
      <c r="C57" s="61"/>
      <c r="D57" s="62"/>
      <c r="E57" s="62"/>
      <c r="F57" s="54"/>
      <c r="G57" s="54"/>
      <c r="H57" s="54"/>
    </row>
    <row r="58" spans="1:8" x14ac:dyDescent="0.25">
      <c r="A58" s="61"/>
      <c r="B58" s="61"/>
      <c r="C58" s="61"/>
      <c r="D58" s="62"/>
      <c r="E58" s="62"/>
      <c r="F58" s="54"/>
      <c r="G58" s="54"/>
      <c r="H58" s="54"/>
    </row>
    <row r="59" spans="1:8" x14ac:dyDescent="0.25">
      <c r="A59" s="61"/>
      <c r="B59" s="61"/>
      <c r="C59" s="61"/>
      <c r="D59" s="62"/>
      <c r="E59" s="62"/>
      <c r="F59" s="54"/>
      <c r="G59" s="54"/>
      <c r="H59" s="54"/>
    </row>
    <row r="60" spans="1:8" x14ac:dyDescent="0.25">
      <c r="A60" s="61"/>
      <c r="B60" s="61"/>
      <c r="C60" s="61"/>
      <c r="D60" s="62"/>
      <c r="E60" s="62"/>
      <c r="F60" s="54"/>
      <c r="G60" s="54"/>
      <c r="H60" s="54"/>
    </row>
    <row r="61" spans="1:8" x14ac:dyDescent="0.25">
      <c r="A61" s="61"/>
      <c r="B61" s="61"/>
      <c r="C61" s="61"/>
      <c r="D61" s="62"/>
      <c r="E61" s="62"/>
      <c r="F61" s="54"/>
      <c r="G61" s="54"/>
      <c r="H61" s="54"/>
    </row>
    <row r="62" spans="1:8" x14ac:dyDescent="0.25">
      <c r="A62" s="61"/>
      <c r="B62" s="61"/>
      <c r="C62" s="61"/>
      <c r="D62" s="62"/>
      <c r="E62" s="62"/>
      <c r="F62" s="54"/>
      <c r="G62" s="54"/>
      <c r="H62" s="54"/>
    </row>
    <row r="63" spans="1:8" x14ac:dyDescent="0.25">
      <c r="A63" s="61"/>
      <c r="B63" s="61"/>
      <c r="C63" s="61"/>
      <c r="D63" s="62"/>
      <c r="E63" s="62"/>
      <c r="F63" s="54"/>
      <c r="G63" s="54"/>
      <c r="H63" s="54"/>
    </row>
    <row r="64" spans="1:8" x14ac:dyDescent="0.25">
      <c r="A64" s="61"/>
      <c r="B64" s="61"/>
      <c r="C64" s="61"/>
      <c r="D64" s="62"/>
      <c r="E64" s="62"/>
      <c r="F64" s="54"/>
      <c r="G64" s="54"/>
      <c r="H64" s="54"/>
    </row>
    <row r="65" spans="1:8" x14ac:dyDescent="0.25">
      <c r="A65" s="61"/>
      <c r="B65" s="61"/>
      <c r="C65" s="61"/>
      <c r="D65" s="62"/>
      <c r="E65" s="62"/>
      <c r="F65" s="54"/>
      <c r="G65" s="54"/>
      <c r="H65" s="54"/>
    </row>
    <row r="66" spans="1:8" x14ac:dyDescent="0.25">
      <c r="A66" s="61"/>
      <c r="B66" s="61"/>
      <c r="C66" s="61"/>
      <c r="D66" s="62"/>
      <c r="E66" s="62"/>
      <c r="F66" s="54"/>
      <c r="G66" s="54"/>
      <c r="H66" s="54"/>
    </row>
    <row r="67" spans="1:8" x14ac:dyDescent="0.25">
      <c r="A67" s="61"/>
      <c r="B67" s="61"/>
      <c r="C67" s="61"/>
      <c r="D67" s="62"/>
      <c r="E67" s="62"/>
      <c r="F67" s="54"/>
      <c r="G67" s="54"/>
      <c r="H67" s="54"/>
    </row>
    <row r="68" spans="1:8" x14ac:dyDescent="0.25">
      <c r="A68" s="61"/>
      <c r="B68" s="61"/>
      <c r="C68" s="61"/>
      <c r="D68" s="62"/>
      <c r="E68" s="62"/>
      <c r="F68" s="54"/>
      <c r="G68" s="54"/>
      <c r="H68" s="54"/>
    </row>
    <row r="69" spans="1:8" x14ac:dyDescent="0.25">
      <c r="A69" s="61"/>
      <c r="B69" s="61"/>
      <c r="C69" s="61"/>
      <c r="D69" s="62"/>
      <c r="E69" s="62"/>
      <c r="F69" s="54"/>
      <c r="G69" s="54"/>
      <c r="H69" s="54"/>
    </row>
    <row r="70" spans="1:8" x14ac:dyDescent="0.25">
      <c r="A70" s="61"/>
      <c r="B70" s="61"/>
      <c r="C70" s="61"/>
      <c r="D70" s="62"/>
      <c r="E70" s="62"/>
      <c r="F70" s="54"/>
      <c r="G70" s="54"/>
      <c r="H70" s="54"/>
    </row>
    <row r="71" spans="1:8" x14ac:dyDescent="0.25">
      <c r="A71" s="61"/>
      <c r="B71" s="61"/>
      <c r="C71" s="61"/>
      <c r="D71" s="62"/>
      <c r="E71" s="62"/>
      <c r="F71" s="54"/>
      <c r="G71" s="54"/>
      <c r="H71" s="54"/>
    </row>
    <row r="72" spans="1:8" x14ac:dyDescent="0.25">
      <c r="A72" s="61"/>
      <c r="B72" s="61"/>
      <c r="C72" s="61"/>
      <c r="D72" s="62"/>
      <c r="E72" s="62"/>
      <c r="F72" s="54"/>
      <c r="G72" s="54"/>
      <c r="H72" s="54"/>
    </row>
    <row r="73" spans="1:8" x14ac:dyDescent="0.25">
      <c r="A73" s="61"/>
      <c r="B73" s="61"/>
      <c r="C73" s="61"/>
      <c r="D73" s="62"/>
      <c r="E73" s="62"/>
      <c r="F73" s="54"/>
      <c r="G73" s="54"/>
      <c r="H73" s="54"/>
    </row>
    <row r="74" spans="1:8" x14ac:dyDescent="0.25">
      <c r="A74" s="61"/>
      <c r="B74" s="61"/>
      <c r="C74" s="61"/>
      <c r="D74" s="62"/>
      <c r="E74" s="62"/>
      <c r="F74" s="54"/>
      <c r="G74" s="54"/>
      <c r="H74" s="54"/>
    </row>
    <row r="75" spans="1:8" x14ac:dyDescent="0.25">
      <c r="A75" s="61"/>
      <c r="B75" s="61"/>
      <c r="C75" s="61"/>
      <c r="D75" s="62"/>
      <c r="E75" s="62"/>
      <c r="F75" s="54"/>
      <c r="G75" s="54"/>
      <c r="H75" s="54"/>
    </row>
    <row r="76" spans="1:8" x14ac:dyDescent="0.25">
      <c r="A76" s="61"/>
      <c r="B76" s="61"/>
      <c r="C76" s="61"/>
      <c r="D76" s="62"/>
      <c r="E76" s="62"/>
      <c r="F76" s="54"/>
      <c r="G76" s="54"/>
      <c r="H76" s="54"/>
    </row>
    <row r="77" spans="1:8" x14ac:dyDescent="0.25">
      <c r="A77" s="61"/>
      <c r="B77" s="61"/>
      <c r="C77" s="61"/>
      <c r="D77" s="62"/>
      <c r="E77" s="62"/>
      <c r="F77" s="54"/>
      <c r="G77" s="54"/>
      <c r="H77" s="54"/>
    </row>
    <row r="78" spans="1:8" x14ac:dyDescent="0.25">
      <c r="A78" s="61"/>
      <c r="B78" s="61"/>
      <c r="C78" s="61"/>
      <c r="D78" s="62"/>
      <c r="E78" s="62"/>
      <c r="F78" s="54"/>
      <c r="G78" s="54"/>
      <c r="H78" s="54"/>
    </row>
    <row r="79" spans="1:8" x14ac:dyDescent="0.25">
      <c r="A79" s="61"/>
      <c r="B79" s="61"/>
      <c r="C79" s="61"/>
      <c r="D79" s="62"/>
      <c r="E79" s="62"/>
      <c r="F79" s="54"/>
      <c r="G79" s="54"/>
      <c r="H79" s="54"/>
    </row>
    <row r="80" spans="1:8" x14ac:dyDescent="0.25">
      <c r="A80" s="61"/>
      <c r="B80" s="61"/>
      <c r="C80" s="61"/>
      <c r="D80" s="62"/>
      <c r="E80" s="62"/>
      <c r="F80" s="54"/>
      <c r="G80" s="54"/>
      <c r="H80" s="54"/>
    </row>
    <row r="81" spans="1:8" x14ac:dyDescent="0.25">
      <c r="A81" s="61"/>
      <c r="B81" s="61"/>
      <c r="C81" s="61"/>
      <c r="D81" s="62"/>
      <c r="E81" s="62"/>
      <c r="F81" s="54"/>
      <c r="G81" s="54"/>
      <c r="H81" s="54"/>
    </row>
    <row r="82" spans="1:8" x14ac:dyDescent="0.25">
      <c r="A82" s="61"/>
      <c r="B82" s="61"/>
      <c r="C82" s="61"/>
      <c r="D82" s="62"/>
      <c r="E82" s="62"/>
      <c r="F82" s="54"/>
      <c r="G82" s="54"/>
      <c r="H82" s="54"/>
    </row>
    <row r="83" spans="1:8" x14ac:dyDescent="0.25">
      <c r="A83" s="61"/>
      <c r="B83" s="61"/>
      <c r="C83" s="61"/>
      <c r="D83" s="62"/>
      <c r="E83" s="62"/>
      <c r="F83" s="54"/>
      <c r="G83" s="54"/>
      <c r="H83" s="54"/>
    </row>
    <row r="84" spans="1:8" x14ac:dyDescent="0.25">
      <c r="A84" s="61"/>
      <c r="B84" s="61"/>
      <c r="C84" s="61"/>
      <c r="D84" s="62"/>
      <c r="E84" s="62"/>
      <c r="F84" s="54"/>
      <c r="G84" s="54"/>
      <c r="H84" s="54"/>
    </row>
    <row r="85" spans="1:8" x14ac:dyDescent="0.25">
      <c r="A85" s="61"/>
      <c r="B85" s="61"/>
      <c r="C85" s="61"/>
      <c r="D85" s="62"/>
      <c r="E85" s="62"/>
      <c r="F85" s="54"/>
      <c r="G85" s="54"/>
      <c r="H85" s="54"/>
    </row>
    <row r="86" spans="1:8" x14ac:dyDescent="0.25">
      <c r="A86" s="61"/>
      <c r="B86" s="61"/>
      <c r="C86" s="61"/>
      <c r="D86" s="62"/>
      <c r="E86" s="62"/>
      <c r="F86" s="54"/>
      <c r="G86" s="54"/>
      <c r="H86" s="54"/>
    </row>
    <row r="87" spans="1:8" x14ac:dyDescent="0.25">
      <c r="A87" s="61"/>
      <c r="B87" s="61"/>
      <c r="C87" s="61"/>
      <c r="D87" s="62"/>
      <c r="E87" s="62"/>
      <c r="F87" s="54"/>
      <c r="G87" s="54"/>
      <c r="H87" s="54"/>
    </row>
    <row r="88" spans="1:8" x14ac:dyDescent="0.25">
      <c r="A88" s="61"/>
      <c r="B88" s="61"/>
      <c r="C88" s="61"/>
      <c r="D88" s="62"/>
      <c r="E88" s="62"/>
      <c r="F88" s="54"/>
      <c r="G88" s="54"/>
      <c r="H88" s="54"/>
    </row>
    <row r="89" spans="1:8" x14ac:dyDescent="0.25">
      <c r="A89" s="61"/>
      <c r="B89" s="61"/>
      <c r="C89" s="61"/>
      <c r="D89" s="62"/>
      <c r="E89" s="62"/>
      <c r="F89" s="54"/>
      <c r="G89" s="54"/>
      <c r="H89" s="54"/>
    </row>
    <row r="90" spans="1:8" x14ac:dyDescent="0.25">
      <c r="A90" s="61"/>
      <c r="B90" s="61"/>
      <c r="C90" s="61"/>
      <c r="D90" s="62"/>
      <c r="E90" s="62"/>
      <c r="F90" s="54"/>
      <c r="G90" s="54"/>
      <c r="H90" s="54"/>
    </row>
    <row r="91" spans="1:8" x14ac:dyDescent="0.25">
      <c r="A91" s="61"/>
      <c r="B91" s="61"/>
      <c r="C91" s="61"/>
      <c r="D91" s="62"/>
      <c r="E91" s="62"/>
      <c r="F91" s="54"/>
      <c r="G91" s="54"/>
      <c r="H91" s="54"/>
    </row>
    <row r="92" spans="1:8" x14ac:dyDescent="0.25">
      <c r="A92" s="61"/>
      <c r="B92" s="61"/>
      <c r="C92" s="61"/>
      <c r="D92" s="62"/>
      <c r="E92" s="62"/>
      <c r="F92" s="54"/>
      <c r="G92" s="54"/>
      <c r="H92" s="54"/>
    </row>
    <row r="93" spans="1:8" x14ac:dyDescent="0.25">
      <c r="A93" s="61"/>
      <c r="B93" s="61"/>
      <c r="C93" s="61"/>
      <c r="D93" s="62"/>
      <c r="E93" s="62"/>
      <c r="F93" s="54"/>
      <c r="G93" s="54"/>
      <c r="H93" s="54"/>
    </row>
    <row r="94" spans="1:8" x14ac:dyDescent="0.25">
      <c r="A94" s="61"/>
      <c r="B94" s="61"/>
      <c r="C94" s="61"/>
      <c r="D94" s="62"/>
      <c r="E94" s="62"/>
      <c r="F94" s="54"/>
      <c r="G94" s="54"/>
      <c r="H94" s="54"/>
    </row>
    <row r="95" spans="1:8" x14ac:dyDescent="0.25">
      <c r="A95" s="61"/>
      <c r="B95" s="61"/>
      <c r="C95" s="61"/>
      <c r="D95" s="62"/>
      <c r="E95" s="62"/>
      <c r="F95" s="54"/>
      <c r="G95" s="54"/>
      <c r="H95" s="54"/>
    </row>
    <row r="96" spans="1:8" x14ac:dyDescent="0.25">
      <c r="A96" s="61"/>
      <c r="B96" s="61"/>
      <c r="C96" s="61"/>
      <c r="D96" s="62"/>
      <c r="E96" s="62"/>
      <c r="F96" s="54"/>
      <c r="G96" s="54"/>
      <c r="H96" s="54"/>
    </row>
    <row r="97" spans="1:8" x14ac:dyDescent="0.25">
      <c r="A97" s="61"/>
      <c r="B97" s="61"/>
      <c r="C97" s="61"/>
      <c r="D97" s="62"/>
      <c r="E97" s="62"/>
      <c r="F97" s="54"/>
      <c r="G97" s="54"/>
      <c r="H97" s="54"/>
    </row>
    <row r="98" spans="1:8" x14ac:dyDescent="0.25">
      <c r="A98" s="61"/>
      <c r="B98" s="61"/>
      <c r="C98" s="61"/>
      <c r="D98" s="62"/>
      <c r="E98" s="62"/>
      <c r="F98" s="54"/>
      <c r="G98" s="54"/>
      <c r="H98" s="54"/>
    </row>
    <row r="99" spans="1:8" x14ac:dyDescent="0.25">
      <c r="A99" s="61"/>
      <c r="B99" s="61"/>
      <c r="C99" s="61"/>
      <c r="D99" s="62"/>
      <c r="E99" s="62"/>
      <c r="F99" s="54"/>
      <c r="G99" s="54"/>
      <c r="H99" s="54"/>
    </row>
    <row r="100" spans="1:8" x14ac:dyDescent="0.25">
      <c r="A100" s="61"/>
      <c r="B100" s="61"/>
      <c r="C100" s="61"/>
      <c r="D100" s="62"/>
      <c r="E100" s="62"/>
      <c r="F100" s="54"/>
      <c r="G100" s="54"/>
      <c r="H100" s="54"/>
    </row>
    <row r="101" spans="1:8" x14ac:dyDescent="0.25">
      <c r="A101" s="61"/>
      <c r="B101" s="61"/>
      <c r="C101" s="61"/>
      <c r="D101" s="62"/>
      <c r="E101" s="62"/>
      <c r="F101" s="54"/>
      <c r="G101" s="54"/>
      <c r="H101" s="54"/>
    </row>
    <row r="102" spans="1:8" x14ac:dyDescent="0.25">
      <c r="A102" s="61"/>
      <c r="B102" s="61"/>
      <c r="C102" s="61"/>
      <c r="D102" s="62"/>
      <c r="E102" s="62"/>
      <c r="F102" s="54"/>
      <c r="G102" s="54"/>
      <c r="H102" s="54"/>
    </row>
    <row r="103" spans="1:8" x14ac:dyDescent="0.25">
      <c r="A103" s="61"/>
      <c r="B103" s="61"/>
      <c r="C103" s="61"/>
      <c r="D103" s="62"/>
      <c r="E103" s="62"/>
      <c r="F103" s="54"/>
      <c r="G103" s="54"/>
      <c r="H103" s="54"/>
    </row>
    <row r="104" spans="1:8" x14ac:dyDescent="0.25">
      <c r="A104" s="61"/>
      <c r="B104" s="61"/>
      <c r="C104" s="61"/>
      <c r="D104" s="62"/>
      <c r="E104" s="62"/>
      <c r="F104" s="54"/>
      <c r="G104" s="54"/>
      <c r="H104" s="54"/>
    </row>
    <row r="105" spans="1:8" x14ac:dyDescent="0.25">
      <c r="A105" s="61"/>
      <c r="B105" s="61"/>
      <c r="C105" s="61"/>
      <c r="D105" s="62"/>
      <c r="E105" s="62"/>
      <c r="F105" s="54"/>
      <c r="G105" s="54"/>
      <c r="H105" s="54"/>
    </row>
    <row r="106" spans="1:8" x14ac:dyDescent="0.25">
      <c r="A106" s="61"/>
      <c r="B106" s="61"/>
      <c r="C106" s="61"/>
      <c r="D106" s="62"/>
      <c r="E106" s="62"/>
      <c r="F106" s="54"/>
      <c r="G106" s="54"/>
      <c r="H106" s="54"/>
    </row>
    <row r="107" spans="1:8" x14ac:dyDescent="0.25">
      <c r="A107" s="61"/>
      <c r="B107" s="61"/>
      <c r="C107" s="61"/>
      <c r="D107" s="62"/>
      <c r="E107" s="62"/>
      <c r="F107" s="54"/>
      <c r="G107" s="54"/>
      <c r="H107" s="54"/>
    </row>
    <row r="108" spans="1:8" x14ac:dyDescent="0.25">
      <c r="A108" s="61"/>
      <c r="B108" s="61"/>
      <c r="C108" s="61"/>
      <c r="D108" s="62"/>
      <c r="E108" s="62"/>
      <c r="F108" s="54"/>
      <c r="G108" s="54"/>
      <c r="H108" s="54"/>
    </row>
    <row r="109" spans="1:8" x14ac:dyDescent="0.25">
      <c r="A109" s="61"/>
      <c r="B109" s="61"/>
      <c r="C109" s="61"/>
      <c r="D109" s="62"/>
      <c r="E109" s="62"/>
      <c r="F109" s="54"/>
      <c r="G109" s="54"/>
      <c r="H109" s="54"/>
    </row>
    <row r="110" spans="1:8" x14ac:dyDescent="0.25">
      <c r="A110" s="61"/>
      <c r="B110" s="61"/>
      <c r="C110" s="61"/>
      <c r="D110" s="62"/>
      <c r="E110" s="62"/>
      <c r="F110" s="54"/>
      <c r="G110" s="54"/>
      <c r="H110" s="54"/>
    </row>
    <row r="111" spans="1:8" x14ac:dyDescent="0.25">
      <c r="A111" s="61"/>
      <c r="B111" s="61"/>
      <c r="C111" s="61"/>
      <c r="D111" s="62"/>
      <c r="E111" s="62"/>
      <c r="F111" s="54"/>
      <c r="G111" s="54"/>
      <c r="H111" s="54"/>
    </row>
    <row r="112" spans="1:8" x14ac:dyDescent="0.25">
      <c r="A112" s="61"/>
      <c r="B112" s="61"/>
      <c r="C112" s="61"/>
      <c r="D112" s="62"/>
      <c r="E112" s="62"/>
      <c r="F112" s="54"/>
      <c r="G112" s="54"/>
      <c r="H112" s="54"/>
    </row>
    <row r="113" spans="1:8" x14ac:dyDescent="0.25">
      <c r="A113" s="61"/>
      <c r="B113" s="61"/>
      <c r="C113" s="61"/>
      <c r="D113" s="62"/>
      <c r="E113" s="62"/>
      <c r="F113" s="54"/>
      <c r="G113" s="54"/>
      <c r="H113" s="54"/>
    </row>
    <row r="114" spans="1:8" x14ac:dyDescent="0.25">
      <c r="A114" s="61"/>
      <c r="B114" s="61"/>
      <c r="C114" s="61"/>
      <c r="D114" s="62"/>
      <c r="E114" s="62"/>
      <c r="F114" s="54"/>
      <c r="G114" s="54"/>
      <c r="H114" s="54"/>
    </row>
    <row r="115" spans="1:8" x14ac:dyDescent="0.25">
      <c r="A115" s="61"/>
      <c r="B115" s="61"/>
      <c r="C115" s="61"/>
      <c r="D115" s="62"/>
      <c r="E115" s="62"/>
      <c r="F115" s="54"/>
      <c r="G115" s="54"/>
      <c r="H115" s="54"/>
    </row>
    <row r="116" spans="1:8" x14ac:dyDescent="0.25">
      <c r="A116" s="61"/>
      <c r="B116" s="61"/>
      <c r="C116" s="61"/>
      <c r="D116" s="62"/>
      <c r="E116" s="62"/>
      <c r="F116" s="54"/>
      <c r="G116" s="54"/>
      <c r="H116" s="54"/>
    </row>
    <row r="117" spans="1:8" x14ac:dyDescent="0.25">
      <c r="A117" s="61"/>
      <c r="B117" s="61"/>
      <c r="C117" s="61"/>
      <c r="D117" s="62"/>
      <c r="E117" s="62"/>
      <c r="F117" s="54"/>
      <c r="G117" s="54"/>
      <c r="H117" s="54"/>
    </row>
    <row r="118" spans="1:8" x14ac:dyDescent="0.25">
      <c r="A118" s="61"/>
      <c r="B118" s="61"/>
      <c r="C118" s="61"/>
      <c r="D118" s="62"/>
      <c r="E118" s="62"/>
      <c r="F118" s="54"/>
      <c r="G118" s="54"/>
      <c r="H118" s="54"/>
    </row>
    <row r="119" spans="1:8" x14ac:dyDescent="0.25">
      <c r="A119" s="61"/>
      <c r="B119" s="61"/>
      <c r="C119" s="61"/>
      <c r="D119" s="62"/>
      <c r="E119" s="62"/>
      <c r="F119" s="54"/>
      <c r="G119" s="54"/>
      <c r="H119" s="54"/>
    </row>
    <row r="120" spans="1:8" x14ac:dyDescent="0.25">
      <c r="A120" s="61"/>
      <c r="B120" s="61"/>
      <c r="C120" s="61"/>
      <c r="D120" s="62"/>
      <c r="E120" s="62"/>
      <c r="F120" s="54"/>
      <c r="G120" s="54"/>
      <c r="H120" s="54"/>
    </row>
    <row r="121" spans="1:8" x14ac:dyDescent="0.25">
      <c r="A121" s="61"/>
      <c r="B121" s="61"/>
      <c r="C121" s="61"/>
      <c r="D121" s="62"/>
      <c r="E121" s="62"/>
      <c r="F121" s="54"/>
      <c r="G121" s="54"/>
      <c r="H121" s="54"/>
    </row>
    <row r="122" spans="1:8" x14ac:dyDescent="0.25">
      <c r="A122" s="61"/>
      <c r="B122" s="61"/>
      <c r="C122" s="61"/>
      <c r="D122" s="62"/>
      <c r="E122" s="62"/>
      <c r="F122" s="54"/>
      <c r="G122" s="54"/>
      <c r="H122" s="54"/>
    </row>
    <row r="123" spans="1:8" x14ac:dyDescent="0.25">
      <c r="A123" s="61"/>
      <c r="B123" s="61"/>
      <c r="C123" s="61"/>
      <c r="D123" s="62"/>
      <c r="E123" s="62"/>
      <c r="F123" s="54"/>
      <c r="G123" s="54"/>
      <c r="H123" s="54"/>
    </row>
    <row r="124" spans="1:8" x14ac:dyDescent="0.25">
      <c r="A124" s="61"/>
      <c r="B124" s="61"/>
      <c r="C124" s="61"/>
      <c r="D124" s="62"/>
      <c r="E124" s="62"/>
      <c r="F124" s="54"/>
      <c r="G124" s="54"/>
      <c r="H124" s="54"/>
    </row>
    <row r="125" spans="1:8" x14ac:dyDescent="0.25">
      <c r="A125" s="61"/>
      <c r="B125" s="61"/>
      <c r="C125" s="61"/>
      <c r="D125" s="62"/>
      <c r="E125" s="62"/>
      <c r="F125" s="54"/>
      <c r="G125" s="54"/>
      <c r="H125" s="54"/>
    </row>
    <row r="126" spans="1:8" x14ac:dyDescent="0.25">
      <c r="A126" s="61"/>
      <c r="B126" s="61"/>
      <c r="C126" s="61"/>
      <c r="D126" s="62"/>
      <c r="E126" s="62"/>
      <c r="F126" s="54"/>
      <c r="G126" s="54"/>
      <c r="H126" s="54"/>
    </row>
    <row r="127" spans="1:8" x14ac:dyDescent="0.25">
      <c r="A127" s="61"/>
      <c r="B127" s="61"/>
      <c r="C127" s="61"/>
      <c r="D127" s="62"/>
      <c r="E127" s="62"/>
      <c r="F127" s="54"/>
      <c r="G127" s="54"/>
      <c r="H127" s="54"/>
    </row>
    <row r="128" spans="1:8" x14ac:dyDescent="0.25">
      <c r="A128" s="61"/>
      <c r="B128" s="61"/>
      <c r="C128" s="61"/>
      <c r="D128" s="62"/>
      <c r="E128" s="62"/>
      <c r="F128" s="54"/>
      <c r="G128" s="54"/>
      <c r="H128" s="54"/>
    </row>
    <row r="129" spans="1:8" x14ac:dyDescent="0.25">
      <c r="A129" s="61"/>
      <c r="B129" s="61"/>
      <c r="C129" s="61"/>
      <c r="D129" s="62"/>
      <c r="E129" s="62"/>
      <c r="F129" s="54"/>
      <c r="G129" s="54"/>
      <c r="H129" s="54"/>
    </row>
    <row r="130" spans="1:8" x14ac:dyDescent="0.25">
      <c r="A130" s="61"/>
      <c r="B130" s="61"/>
      <c r="C130" s="61"/>
      <c r="D130" s="62"/>
      <c r="E130" s="62"/>
      <c r="F130" s="54"/>
      <c r="G130" s="54"/>
      <c r="H130" s="54"/>
    </row>
    <row r="131" spans="1:8" x14ac:dyDescent="0.25">
      <c r="A131" s="61"/>
      <c r="B131" s="61"/>
      <c r="C131" s="61"/>
      <c r="D131" s="62"/>
      <c r="E131" s="62"/>
      <c r="F131" s="54"/>
      <c r="G131" s="54"/>
      <c r="H131" s="54"/>
    </row>
    <row r="132" spans="1:8" x14ac:dyDescent="0.25">
      <c r="A132" s="61"/>
      <c r="B132" s="61"/>
      <c r="C132" s="61"/>
      <c r="D132" s="62"/>
      <c r="E132" s="62"/>
      <c r="F132" s="54"/>
      <c r="G132" s="54"/>
      <c r="H132" s="54"/>
    </row>
    <row r="133" spans="1:8" x14ac:dyDescent="0.25">
      <c r="A133" s="61"/>
      <c r="B133" s="61"/>
      <c r="C133" s="61"/>
      <c r="D133" s="62"/>
      <c r="E133" s="62"/>
      <c r="F133" s="54"/>
      <c r="G133" s="54"/>
      <c r="H133" s="54"/>
    </row>
    <row r="134" spans="1:8" x14ac:dyDescent="0.25">
      <c r="A134" s="61"/>
      <c r="B134" s="61"/>
      <c r="C134" s="61"/>
      <c r="D134" s="62"/>
      <c r="E134" s="62"/>
      <c r="F134" s="54"/>
      <c r="G134" s="54"/>
      <c r="H134" s="54"/>
    </row>
    <row r="135" spans="1:8" x14ac:dyDescent="0.25">
      <c r="A135" s="61"/>
      <c r="B135" s="61"/>
      <c r="C135" s="61"/>
      <c r="D135" s="62"/>
      <c r="E135" s="62"/>
      <c r="F135" s="54"/>
      <c r="G135" s="54"/>
      <c r="H135" s="54"/>
    </row>
    <row r="136" spans="1:8" x14ac:dyDescent="0.25">
      <c r="A136" s="61"/>
      <c r="B136" s="61"/>
      <c r="C136" s="61"/>
      <c r="D136" s="62"/>
      <c r="E136" s="62"/>
      <c r="F136" s="54"/>
      <c r="G136" s="54"/>
      <c r="H136" s="54"/>
    </row>
    <row r="137" spans="1:8" x14ac:dyDescent="0.25">
      <c r="A137" s="61"/>
      <c r="B137" s="61"/>
      <c r="C137" s="61"/>
      <c r="D137" s="62"/>
      <c r="E137" s="62"/>
      <c r="F137" s="54"/>
      <c r="G137" s="54"/>
      <c r="H137" s="54"/>
    </row>
    <row r="138" spans="1:8" x14ac:dyDescent="0.25">
      <c r="A138" s="61"/>
      <c r="B138" s="61"/>
      <c r="C138" s="61"/>
      <c r="D138" s="62"/>
      <c r="E138" s="62"/>
      <c r="F138" s="54"/>
      <c r="G138" s="54"/>
      <c r="H138" s="54"/>
    </row>
    <row r="139" spans="1:8" x14ac:dyDescent="0.25">
      <c r="A139" s="61"/>
      <c r="B139" s="61"/>
      <c r="C139" s="61"/>
      <c r="D139" s="62"/>
      <c r="E139" s="62"/>
      <c r="F139" s="54"/>
      <c r="G139" s="54"/>
      <c r="H139" s="54"/>
    </row>
    <row r="140" spans="1:8" x14ac:dyDescent="0.25">
      <c r="A140" s="61"/>
      <c r="B140" s="61"/>
      <c r="C140" s="61"/>
      <c r="D140" s="62"/>
      <c r="E140" s="62"/>
      <c r="F140" s="54"/>
      <c r="G140" s="54"/>
      <c r="H140" s="54"/>
    </row>
    <row r="141" spans="1:8" x14ac:dyDescent="0.25">
      <c r="A141" s="61"/>
      <c r="B141" s="61"/>
      <c r="C141" s="61"/>
      <c r="D141" s="62"/>
      <c r="E141" s="62"/>
      <c r="F141" s="54"/>
      <c r="G141" s="54"/>
      <c r="H141" s="54"/>
    </row>
    <row r="142" spans="1:8" x14ac:dyDescent="0.25">
      <c r="A142" s="61"/>
      <c r="B142" s="61"/>
      <c r="C142" s="61"/>
      <c r="D142" s="62"/>
      <c r="E142" s="62"/>
      <c r="F142" s="54"/>
      <c r="G142" s="54"/>
      <c r="H142" s="54"/>
    </row>
    <row r="143" spans="1:8" x14ac:dyDescent="0.25">
      <c r="A143" s="61"/>
      <c r="B143" s="61"/>
      <c r="C143" s="61"/>
      <c r="D143" s="62"/>
      <c r="E143" s="62"/>
      <c r="F143" s="54"/>
      <c r="G143" s="54"/>
      <c r="H143" s="54"/>
    </row>
    <row r="144" spans="1:8" x14ac:dyDescent="0.25">
      <c r="A144" s="61"/>
      <c r="B144" s="61"/>
      <c r="C144" s="61"/>
      <c r="D144" s="62"/>
      <c r="E144" s="62"/>
      <c r="F144" s="54"/>
      <c r="G144" s="54"/>
      <c r="H144" s="54"/>
    </row>
    <row r="145" spans="1:8" x14ac:dyDescent="0.25">
      <c r="A145" s="61"/>
      <c r="B145" s="61"/>
      <c r="C145" s="61"/>
      <c r="D145" s="62"/>
      <c r="E145" s="62"/>
      <c r="F145" s="54"/>
      <c r="G145" s="54"/>
      <c r="H145" s="54"/>
    </row>
    <row r="146" spans="1:8" x14ac:dyDescent="0.25">
      <c r="A146" s="61"/>
      <c r="B146" s="61"/>
      <c r="C146" s="61"/>
      <c r="D146" s="62"/>
      <c r="E146" s="62"/>
      <c r="F146" s="54"/>
      <c r="G146" s="54"/>
      <c r="H146" s="54"/>
    </row>
    <row r="147" spans="1:8" x14ac:dyDescent="0.25">
      <c r="A147" s="61"/>
      <c r="B147" s="61"/>
      <c r="C147" s="61"/>
      <c r="D147" s="62"/>
      <c r="E147" s="62"/>
      <c r="F147" s="54"/>
      <c r="G147" s="54"/>
      <c r="H147" s="54"/>
    </row>
    <row r="148" spans="1:8" x14ac:dyDescent="0.25">
      <c r="A148" s="61"/>
      <c r="B148" s="61"/>
      <c r="C148" s="61"/>
      <c r="D148" s="62"/>
      <c r="E148" s="62"/>
      <c r="F148" s="54"/>
      <c r="G148" s="54"/>
      <c r="H148" s="54"/>
    </row>
    <row r="149" spans="1:8" x14ac:dyDescent="0.25">
      <c r="A149" s="61"/>
      <c r="B149" s="61"/>
      <c r="C149" s="61"/>
      <c r="D149" s="62"/>
      <c r="E149" s="62"/>
      <c r="F149" s="54"/>
      <c r="G149" s="54"/>
      <c r="H149" s="54"/>
    </row>
    <row r="150" spans="1:8" x14ac:dyDescent="0.25">
      <c r="A150" s="61"/>
      <c r="B150" s="61"/>
      <c r="C150" s="61"/>
      <c r="D150" s="62"/>
      <c r="E150" s="62"/>
      <c r="F150" s="54"/>
      <c r="G150" s="54"/>
      <c r="H150" s="54"/>
    </row>
    <row r="151" spans="1:8" x14ac:dyDescent="0.25">
      <c r="A151" s="61"/>
      <c r="B151" s="61"/>
      <c r="C151" s="61"/>
      <c r="D151" s="62"/>
      <c r="E151" s="62"/>
      <c r="F151" s="54"/>
      <c r="G151" s="54"/>
      <c r="H151" s="54"/>
    </row>
    <row r="152" spans="1:8" x14ac:dyDescent="0.25">
      <c r="A152" s="61"/>
      <c r="B152" s="61"/>
      <c r="C152" s="61"/>
      <c r="D152" s="62"/>
      <c r="E152" s="62"/>
      <c r="F152" s="54"/>
      <c r="G152" s="54"/>
      <c r="H152" s="54"/>
    </row>
    <row r="153" spans="1:8" x14ac:dyDescent="0.25">
      <c r="A153" s="61"/>
      <c r="B153" s="61"/>
      <c r="C153" s="61"/>
      <c r="D153" s="62"/>
      <c r="E153" s="62"/>
      <c r="F153" s="54"/>
      <c r="G153" s="54"/>
      <c r="H153" s="54"/>
    </row>
    <row r="154" spans="1:8" x14ac:dyDescent="0.25">
      <c r="A154" s="61"/>
      <c r="B154" s="61"/>
      <c r="C154" s="61"/>
      <c r="D154" s="62"/>
      <c r="E154" s="62"/>
      <c r="F154" s="54"/>
      <c r="G154" s="54"/>
      <c r="H154" s="54"/>
    </row>
    <row r="155" spans="1:8" x14ac:dyDescent="0.25">
      <c r="A155" s="61"/>
      <c r="B155" s="61"/>
      <c r="C155" s="61"/>
      <c r="D155" s="62"/>
      <c r="E155" s="62"/>
      <c r="F155" s="54"/>
      <c r="G155" s="54"/>
      <c r="H155" s="54"/>
    </row>
    <row r="156" spans="1:8" x14ac:dyDescent="0.25">
      <c r="A156" s="61"/>
      <c r="B156" s="61"/>
      <c r="C156" s="61"/>
      <c r="D156" s="62"/>
      <c r="E156" s="62"/>
      <c r="F156" s="54"/>
      <c r="G156" s="54"/>
      <c r="H156" s="54"/>
    </row>
    <row r="157" spans="1:8" x14ac:dyDescent="0.25">
      <c r="A157" s="61"/>
      <c r="B157" s="61"/>
      <c r="C157" s="61"/>
      <c r="D157" s="62"/>
      <c r="E157" s="62"/>
      <c r="F157" s="54"/>
      <c r="G157" s="54"/>
      <c r="H157" s="54"/>
    </row>
    <row r="158" spans="1:8" x14ac:dyDescent="0.25">
      <c r="A158" s="61"/>
      <c r="B158" s="61"/>
      <c r="C158" s="61"/>
      <c r="D158" s="62"/>
      <c r="E158" s="62"/>
      <c r="F158" s="54"/>
      <c r="G158" s="54"/>
      <c r="H158" s="54"/>
    </row>
    <row r="159" spans="1:8" x14ac:dyDescent="0.25">
      <c r="A159" s="61"/>
      <c r="B159" s="61"/>
      <c r="C159" s="61"/>
      <c r="D159" s="62"/>
      <c r="E159" s="62"/>
      <c r="F159" s="54"/>
      <c r="G159" s="54"/>
      <c r="H159" s="54"/>
    </row>
    <row r="160" spans="1:8" x14ac:dyDescent="0.25">
      <c r="A160" s="61"/>
      <c r="B160" s="61"/>
      <c r="C160" s="61"/>
      <c r="D160" s="62"/>
      <c r="E160" s="62"/>
      <c r="F160" s="54"/>
      <c r="G160" s="54"/>
      <c r="H160" s="54"/>
    </row>
    <row r="161" spans="1:8" x14ac:dyDescent="0.25">
      <c r="A161" s="61"/>
      <c r="B161" s="61"/>
      <c r="C161" s="61"/>
      <c r="D161" s="62"/>
      <c r="E161" s="62"/>
      <c r="F161" s="54"/>
      <c r="G161" s="54"/>
      <c r="H161" s="54"/>
    </row>
    <row r="162" spans="1:8" x14ac:dyDescent="0.25">
      <c r="A162" s="61"/>
      <c r="B162" s="61"/>
      <c r="C162" s="61"/>
      <c r="D162" s="62"/>
      <c r="E162" s="62"/>
      <c r="F162" s="54"/>
      <c r="G162" s="54"/>
      <c r="H162" s="54"/>
    </row>
    <row r="163" spans="1:8" x14ac:dyDescent="0.25">
      <c r="A163" s="61"/>
      <c r="B163" s="61"/>
      <c r="C163" s="61"/>
      <c r="D163" s="62"/>
      <c r="E163" s="62"/>
      <c r="F163" s="54"/>
      <c r="G163" s="54"/>
      <c r="H163" s="54"/>
    </row>
    <row r="164" spans="1:8" x14ac:dyDescent="0.25">
      <c r="A164" s="61"/>
      <c r="B164" s="61"/>
      <c r="C164" s="61"/>
      <c r="D164" s="62"/>
      <c r="E164" s="62"/>
      <c r="F164" s="54"/>
      <c r="G164" s="54"/>
      <c r="H164" s="54"/>
    </row>
    <row r="165" spans="1:8" x14ac:dyDescent="0.25">
      <c r="A165" s="61"/>
      <c r="B165" s="61"/>
      <c r="C165" s="61"/>
      <c r="D165" s="62"/>
      <c r="E165" s="62"/>
      <c r="F165" s="54"/>
      <c r="G165" s="54"/>
      <c r="H165" s="54"/>
    </row>
    <row r="166" spans="1:8" x14ac:dyDescent="0.25">
      <c r="A166" s="61"/>
      <c r="B166" s="61"/>
      <c r="C166" s="61"/>
      <c r="D166" s="62"/>
      <c r="E166" s="62"/>
      <c r="F166" s="54"/>
      <c r="G166" s="54"/>
      <c r="H166" s="54"/>
    </row>
    <row r="167" spans="1:8" x14ac:dyDescent="0.25">
      <c r="A167" s="61"/>
      <c r="B167" s="61"/>
      <c r="C167" s="61"/>
      <c r="D167" s="62"/>
      <c r="E167" s="62"/>
      <c r="F167" s="54"/>
      <c r="G167" s="54"/>
      <c r="H167" s="54"/>
    </row>
    <row r="168" spans="1:8" x14ac:dyDescent="0.25">
      <c r="A168" s="61"/>
      <c r="B168" s="61"/>
      <c r="C168" s="61"/>
      <c r="D168" s="62"/>
      <c r="E168" s="62"/>
      <c r="F168" s="54"/>
      <c r="G168" s="54"/>
      <c r="H168" s="54"/>
    </row>
    <row r="169" spans="1:8" x14ac:dyDescent="0.25">
      <c r="A169" s="61"/>
      <c r="B169" s="61"/>
      <c r="C169" s="61"/>
      <c r="D169" s="62"/>
      <c r="E169" s="62"/>
      <c r="F169" s="54"/>
      <c r="G169" s="54"/>
      <c r="H169" s="54"/>
    </row>
    <row r="170" spans="1:8" x14ac:dyDescent="0.25">
      <c r="A170" s="61"/>
      <c r="B170" s="61"/>
      <c r="C170" s="61"/>
      <c r="D170" s="62"/>
      <c r="E170" s="62"/>
      <c r="F170" s="54"/>
      <c r="G170" s="54"/>
      <c r="H170" s="54"/>
    </row>
    <row r="171" spans="1:8" x14ac:dyDescent="0.25">
      <c r="A171" s="61"/>
      <c r="B171" s="61"/>
      <c r="C171" s="61"/>
      <c r="D171" s="62"/>
      <c r="E171" s="62"/>
      <c r="F171" s="54"/>
      <c r="G171" s="54"/>
      <c r="H171" s="54"/>
    </row>
    <row r="172" spans="1:8" x14ac:dyDescent="0.25">
      <c r="A172" s="99"/>
      <c r="B172" s="99"/>
      <c r="C172" s="99"/>
      <c r="D172" s="100"/>
      <c r="E172" s="100"/>
      <c r="F172" s="54"/>
      <c r="G172" s="54"/>
      <c r="H172" s="54"/>
    </row>
    <row r="173" spans="1:8" s="101" customFormat="1" x14ac:dyDescent="0.25">
      <c r="D173" s="102"/>
      <c r="E173" s="102"/>
    </row>
    <row r="174" spans="1:8" s="101" customFormat="1" x14ac:dyDescent="0.25">
      <c r="D174" s="102"/>
      <c r="E174" s="102"/>
    </row>
    <row r="175" spans="1:8" s="101" customFormat="1" x14ac:dyDescent="0.25">
      <c r="D175" s="102"/>
      <c r="E175" s="102"/>
    </row>
    <row r="176" spans="1:8" s="101" customFormat="1" x14ac:dyDescent="0.25">
      <c r="D176" s="102"/>
      <c r="E176" s="102"/>
    </row>
    <row r="177" spans="4:5" s="101" customFormat="1" x14ac:dyDescent="0.25">
      <c r="D177" s="102"/>
      <c r="E177" s="102"/>
    </row>
    <row r="178" spans="4:5" s="101" customFormat="1" x14ac:dyDescent="0.25">
      <c r="D178" s="102"/>
      <c r="E178" s="102"/>
    </row>
    <row r="179" spans="4:5" s="101" customFormat="1" x14ac:dyDescent="0.25">
      <c r="D179" s="102"/>
      <c r="E179" s="102"/>
    </row>
    <row r="180" spans="4:5" s="101" customFormat="1" x14ac:dyDescent="0.25">
      <c r="D180" s="102"/>
      <c r="E180" s="102"/>
    </row>
    <row r="181" spans="4:5" s="101" customFormat="1" x14ac:dyDescent="0.25">
      <c r="D181" s="102"/>
      <c r="E181" s="102"/>
    </row>
    <row r="182" spans="4:5" s="101" customFormat="1" x14ac:dyDescent="0.25">
      <c r="D182" s="102"/>
      <c r="E182" s="102"/>
    </row>
    <row r="183" spans="4:5" s="101" customFormat="1" x14ac:dyDescent="0.25">
      <c r="D183" s="102"/>
      <c r="E183" s="102"/>
    </row>
    <row r="184" spans="4:5" s="101" customFormat="1" x14ac:dyDescent="0.25">
      <c r="D184" s="102"/>
      <c r="E184" s="102"/>
    </row>
    <row r="185" spans="4:5" s="101" customFormat="1" x14ac:dyDescent="0.25">
      <c r="D185" s="102"/>
      <c r="E185" s="102"/>
    </row>
    <row r="186" spans="4:5" s="101" customFormat="1" x14ac:dyDescent="0.25">
      <c r="D186" s="102"/>
      <c r="E186" s="102"/>
    </row>
    <row r="187" spans="4:5" s="101" customFormat="1" x14ac:dyDescent="0.25">
      <c r="D187" s="102"/>
      <c r="E187" s="102"/>
    </row>
    <row r="188" spans="4:5" s="101" customFormat="1" x14ac:dyDescent="0.25">
      <c r="D188" s="102"/>
      <c r="E188" s="102"/>
    </row>
    <row r="189" spans="4:5" s="101" customFormat="1" x14ac:dyDescent="0.25">
      <c r="D189" s="102"/>
      <c r="E189" s="102"/>
    </row>
    <row r="190" spans="4:5" s="101" customFormat="1" x14ac:dyDescent="0.25">
      <c r="D190" s="102"/>
      <c r="E190" s="102"/>
    </row>
    <row r="191" spans="4:5" s="101" customFormat="1" x14ac:dyDescent="0.25">
      <c r="D191" s="102"/>
      <c r="E191" s="102"/>
    </row>
    <row r="192" spans="4:5" s="101" customFormat="1" x14ac:dyDescent="0.25">
      <c r="D192" s="102"/>
      <c r="E192" s="102"/>
    </row>
    <row r="193" spans="4:5" s="101" customFormat="1" x14ac:dyDescent="0.25">
      <c r="D193" s="102"/>
      <c r="E193" s="102"/>
    </row>
    <row r="194" spans="4:5" s="101" customFormat="1" x14ac:dyDescent="0.25">
      <c r="D194" s="102"/>
      <c r="E194" s="102"/>
    </row>
    <row r="195" spans="4:5" s="101" customFormat="1" x14ac:dyDescent="0.25">
      <c r="D195" s="102"/>
      <c r="E195" s="102"/>
    </row>
    <row r="196" spans="4:5" s="101" customFormat="1" x14ac:dyDescent="0.25">
      <c r="D196" s="102"/>
      <c r="E196" s="102"/>
    </row>
    <row r="197" spans="4:5" s="101" customFormat="1" x14ac:dyDescent="0.25">
      <c r="D197" s="102"/>
      <c r="E197" s="102"/>
    </row>
    <row r="198" spans="4:5" s="101" customFormat="1" x14ac:dyDescent="0.25">
      <c r="D198" s="102"/>
      <c r="E198" s="102"/>
    </row>
    <row r="199" spans="4:5" s="101" customFormat="1" x14ac:dyDescent="0.25">
      <c r="D199" s="102"/>
      <c r="E199" s="102"/>
    </row>
    <row r="200" spans="4:5" s="101" customFormat="1" x14ac:dyDescent="0.25">
      <c r="D200" s="102"/>
      <c r="E200" s="102"/>
    </row>
    <row r="201" spans="4:5" s="101" customFormat="1" x14ac:dyDescent="0.25">
      <c r="D201" s="102"/>
      <c r="E201" s="102"/>
    </row>
    <row r="202" spans="4:5" s="101" customFormat="1" x14ac:dyDescent="0.25">
      <c r="D202" s="102"/>
      <c r="E202" s="102"/>
    </row>
    <row r="203" spans="4:5" s="101" customFormat="1" x14ac:dyDescent="0.25">
      <c r="D203" s="102"/>
      <c r="E203" s="102"/>
    </row>
    <row r="204" spans="4:5" s="101" customFormat="1" x14ac:dyDescent="0.25">
      <c r="D204" s="102"/>
      <c r="E204" s="102"/>
    </row>
    <row r="205" spans="4:5" s="101" customFormat="1" x14ac:dyDescent="0.25">
      <c r="D205" s="102"/>
      <c r="E205" s="102"/>
    </row>
    <row r="206" spans="4:5" s="101" customFormat="1" x14ac:dyDescent="0.25">
      <c r="D206" s="102"/>
      <c r="E206" s="102"/>
    </row>
    <row r="207" spans="4:5" s="101" customFormat="1" x14ac:dyDescent="0.25">
      <c r="D207" s="102"/>
      <c r="E207" s="102"/>
    </row>
  </sheetData>
  <sheetProtection formatCells="0" insertHyperlinks="0" sort="0" autoFilter="0" pivotTables="0"/>
  <mergeCells count="1">
    <mergeCell ref="A1:F1"/>
  </mergeCells>
  <dataValidations xWindow="120" yWindow="339" count="3">
    <dataValidation type="decimal" operator="greaterThanOrEqual" allowBlank="1" showInputMessage="1" showErrorMessage="1" prompt="Arrondir à la demi-heure (,5)_x000a_Ne pas préciser &quot;h&quot;" sqref="D3:D172">
      <formula1>0</formula1>
    </dataValidation>
    <dataValidation type="list" allowBlank="1" showInputMessage="1" showErrorMessage="1" prompt="Choisir une sous-discipline en cliquant sur la flèche à droite de la cellule" sqref="B3:B172">
      <formula1>Musique</formula1>
    </dataValidation>
    <dataValidation type="whole" operator="greaterThanOrEqual" allowBlank="1" showInputMessage="1" showErrorMessage="1" prompt="Nombres entiers" sqref="E3:E172">
      <formula1>1</formula1>
    </dataValidation>
  </dataValidations>
  <pageMargins left="0.7" right="0.7" top="0.75" bottom="0.75" header="0.3" footer="0.3"/>
  <pageSetup paperSize="9" scale="68" orientation="landscape" r:id="rId1"/>
  <extLst>
    <ext xmlns:x14="http://schemas.microsoft.com/office/spreadsheetml/2009/9/main" uri="{CCE6A557-97BC-4b89-ADB6-D9C93CAAB3DF}">
      <x14:dataValidations xmlns:xm="http://schemas.microsoft.com/office/excel/2006/main" xWindow="120" yWindow="339" count="2">
        <x14:dataValidation type="list" allowBlank="1" showInputMessage="1" showErrorMessage="1" prompt="Choisir un genre en cliquant sur la flèche à droite de la cellule">
          <x14:formula1>
            <xm:f>SousDisciplines!$A$1:$A$4</xm:f>
          </x14:formula1>
          <xm:sqref>A3:A172</xm:sqref>
        </x14:dataValidation>
        <x14:dataValidation type="list" allowBlank="1" showErrorMessage="1">
          <x14:formula1>
            <xm:f>Listes!$A$2:$A$3</xm:f>
          </x14:formula1>
          <xm:sqref>C3:C172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92D050"/>
  </sheetPr>
  <dimension ref="A1:J80"/>
  <sheetViews>
    <sheetView view="pageBreakPreview" zoomScale="80" zoomScaleNormal="80" zoomScaleSheetLayoutView="80" workbookViewId="0">
      <pane ySplit="2" topLeftCell="A3" activePane="bottomLeft" state="frozen"/>
      <selection pane="bottomLeft" activeCell="B11" sqref="B11"/>
    </sheetView>
  </sheetViews>
  <sheetFormatPr baseColWidth="10" defaultColWidth="10.5" defaultRowHeight="15" x14ac:dyDescent="0.25"/>
  <cols>
    <col min="1" max="2" width="39.25" style="37" customWidth="1"/>
    <col min="3" max="3" width="7.5" style="37" customWidth="1"/>
    <col min="4" max="4" width="28.5" style="37" customWidth="1"/>
    <col min="5" max="5" width="26.875" style="39" customWidth="1"/>
    <col min="6" max="6" width="38.375" style="37" customWidth="1"/>
    <col min="7" max="7" width="17.375" style="37" customWidth="1"/>
    <col min="8" max="8" width="16.5" style="37" customWidth="1"/>
    <col min="9" max="9" width="10.5" style="37" hidden="1" customWidth="1"/>
    <col min="10" max="10" width="12.25" style="54" customWidth="1"/>
    <col min="11" max="16384" width="10.5" style="37"/>
  </cols>
  <sheetData>
    <row r="1" spans="1:10" ht="42" customHeight="1" thickBot="1" x14ac:dyDescent="0.3">
      <c r="A1" s="244" t="s">
        <v>2062</v>
      </c>
      <c r="B1" s="245"/>
      <c r="C1" s="245"/>
      <c r="D1" s="245"/>
      <c r="E1" s="245"/>
      <c r="F1" s="245"/>
      <c r="G1" s="245"/>
      <c r="H1" s="246"/>
    </row>
    <row r="2" spans="1:10" s="44" customFormat="1" ht="43.5" thickBot="1" x14ac:dyDescent="0.25">
      <c r="A2" s="81" t="s">
        <v>2320</v>
      </c>
      <c r="B2" s="50" t="s">
        <v>2076</v>
      </c>
      <c r="C2" s="50" t="s">
        <v>31</v>
      </c>
      <c r="D2" s="50" t="s">
        <v>32</v>
      </c>
      <c r="E2" s="50" t="s">
        <v>33</v>
      </c>
      <c r="F2" s="50" t="s">
        <v>34</v>
      </c>
      <c r="G2" s="50" t="s">
        <v>35</v>
      </c>
      <c r="H2" s="51" t="s">
        <v>36</v>
      </c>
      <c r="I2" s="44" t="s">
        <v>37</v>
      </c>
      <c r="J2" s="110" t="s">
        <v>2151</v>
      </c>
    </row>
    <row r="3" spans="1:10" s="43" customFormat="1" x14ac:dyDescent="0.2">
      <c r="A3" s="76"/>
      <c r="B3" s="76"/>
      <c r="C3" s="76"/>
      <c r="D3" s="76"/>
      <c r="E3" s="82"/>
      <c r="F3" s="82"/>
      <c r="G3" s="76"/>
      <c r="H3" s="77"/>
      <c r="J3" s="109"/>
    </row>
    <row r="4" spans="1:10" s="43" customFormat="1" x14ac:dyDescent="0.2">
      <c r="A4" s="78"/>
      <c r="B4" s="78"/>
      <c r="C4" s="78"/>
      <c r="D4" s="78"/>
      <c r="E4" s="83"/>
      <c r="F4" s="83"/>
      <c r="G4" s="78"/>
      <c r="H4" s="79"/>
      <c r="J4" s="109"/>
    </row>
    <row r="5" spans="1:10" s="43" customFormat="1" x14ac:dyDescent="0.2">
      <c r="A5" s="78"/>
      <c r="B5" s="78"/>
      <c r="C5" s="78"/>
      <c r="D5" s="78"/>
      <c r="E5" s="83"/>
      <c r="F5" s="83"/>
      <c r="G5" s="78"/>
      <c r="H5" s="79"/>
      <c r="J5" s="109"/>
    </row>
    <row r="6" spans="1:10" s="43" customFormat="1" x14ac:dyDescent="0.2">
      <c r="A6" s="78"/>
      <c r="B6" s="78"/>
      <c r="C6" s="78"/>
      <c r="D6" s="78"/>
      <c r="E6" s="83"/>
      <c r="F6" s="83"/>
      <c r="G6" s="78"/>
      <c r="H6" s="79"/>
      <c r="J6" s="109"/>
    </row>
    <row r="7" spans="1:10" s="43" customFormat="1" x14ac:dyDescent="0.2">
      <c r="A7" s="78"/>
      <c r="B7" s="78"/>
      <c r="C7" s="78"/>
      <c r="D7" s="78"/>
      <c r="E7" s="83"/>
      <c r="F7" s="83"/>
      <c r="G7" s="78"/>
      <c r="H7" s="79"/>
      <c r="J7" s="109"/>
    </row>
    <row r="8" spans="1:10" s="43" customFormat="1" x14ac:dyDescent="0.2">
      <c r="A8" s="78"/>
      <c r="B8" s="78"/>
      <c r="C8" s="78"/>
      <c r="D8" s="78"/>
      <c r="E8" s="83"/>
      <c r="F8" s="83"/>
      <c r="G8" s="78"/>
      <c r="H8" s="79"/>
      <c r="J8" s="109"/>
    </row>
    <row r="9" spans="1:10" s="43" customFormat="1" x14ac:dyDescent="0.2">
      <c r="A9" s="78"/>
      <c r="B9" s="78"/>
      <c r="C9" s="78"/>
      <c r="D9" s="78"/>
      <c r="E9" s="83"/>
      <c r="F9" s="83"/>
      <c r="G9" s="78"/>
      <c r="H9" s="79"/>
      <c r="J9" s="109"/>
    </row>
    <row r="10" spans="1:10" s="43" customFormat="1" x14ac:dyDescent="0.2">
      <c r="A10" s="78"/>
      <c r="B10" s="78"/>
      <c r="C10" s="78"/>
      <c r="D10" s="78"/>
      <c r="E10" s="83"/>
      <c r="F10" s="83"/>
      <c r="G10" s="78"/>
      <c r="H10" s="79"/>
      <c r="J10" s="109"/>
    </row>
    <row r="11" spans="1:10" s="43" customFormat="1" x14ac:dyDescent="0.2">
      <c r="A11" s="78"/>
      <c r="B11" s="78"/>
      <c r="C11" s="78"/>
      <c r="D11" s="78"/>
      <c r="E11" s="83"/>
      <c r="F11" s="83"/>
      <c r="G11" s="78"/>
      <c r="H11" s="79"/>
      <c r="J11" s="109"/>
    </row>
    <row r="12" spans="1:10" s="43" customFormat="1" x14ac:dyDescent="0.2">
      <c r="A12" s="78"/>
      <c r="B12" s="78"/>
      <c r="C12" s="78"/>
      <c r="D12" s="78"/>
      <c r="E12" s="83"/>
      <c r="F12" s="83"/>
      <c r="G12" s="78"/>
      <c r="H12" s="79"/>
      <c r="J12" s="109"/>
    </row>
    <row r="13" spans="1:10" s="43" customFormat="1" x14ac:dyDescent="0.2">
      <c r="A13" s="78"/>
      <c r="B13" s="78"/>
      <c r="C13" s="78"/>
      <c r="D13" s="78"/>
      <c r="E13" s="83"/>
      <c r="F13" s="83"/>
      <c r="G13" s="78"/>
      <c r="H13" s="79"/>
      <c r="J13" s="109"/>
    </row>
    <row r="14" spans="1:10" s="43" customFormat="1" x14ac:dyDescent="0.2">
      <c r="A14" s="78"/>
      <c r="B14" s="78"/>
      <c r="C14" s="78"/>
      <c r="D14" s="78"/>
      <c r="E14" s="83"/>
      <c r="F14" s="83"/>
      <c r="G14" s="78"/>
      <c r="H14" s="79"/>
      <c r="J14" s="109"/>
    </row>
    <row r="15" spans="1:10" s="43" customFormat="1" x14ac:dyDescent="0.2">
      <c r="A15" s="78"/>
      <c r="B15" s="78"/>
      <c r="C15" s="78"/>
      <c r="D15" s="78"/>
      <c r="E15" s="83"/>
      <c r="F15" s="83"/>
      <c r="G15" s="78"/>
      <c r="H15" s="79"/>
      <c r="J15" s="109"/>
    </row>
    <row r="16" spans="1:10" s="43" customFormat="1" x14ac:dyDescent="0.2">
      <c r="A16" s="78"/>
      <c r="B16" s="78"/>
      <c r="C16" s="78"/>
      <c r="D16" s="78"/>
      <c r="E16" s="83"/>
      <c r="F16" s="83"/>
      <c r="G16" s="78"/>
      <c r="H16" s="79"/>
      <c r="J16" s="109"/>
    </row>
    <row r="17" spans="1:10" s="43" customFormat="1" x14ac:dyDescent="0.2">
      <c r="A17" s="78"/>
      <c r="B17" s="78"/>
      <c r="C17" s="78"/>
      <c r="D17" s="78"/>
      <c r="E17" s="83"/>
      <c r="F17" s="83"/>
      <c r="G17" s="78"/>
      <c r="H17" s="79"/>
      <c r="J17" s="109"/>
    </row>
    <row r="18" spans="1:10" s="43" customFormat="1" x14ac:dyDescent="0.2">
      <c r="A18" s="78"/>
      <c r="B18" s="78"/>
      <c r="C18" s="78"/>
      <c r="D18" s="78"/>
      <c r="E18" s="83"/>
      <c r="F18" s="83"/>
      <c r="G18" s="78"/>
      <c r="H18" s="79"/>
      <c r="J18" s="109"/>
    </row>
    <row r="19" spans="1:10" s="43" customFormat="1" x14ac:dyDescent="0.2">
      <c r="A19" s="78"/>
      <c r="B19" s="78"/>
      <c r="C19" s="78"/>
      <c r="D19" s="78"/>
      <c r="E19" s="83"/>
      <c r="F19" s="83"/>
      <c r="G19" s="78"/>
      <c r="H19" s="79"/>
      <c r="J19" s="109"/>
    </row>
    <row r="20" spans="1:10" s="43" customFormat="1" x14ac:dyDescent="0.2">
      <c r="A20" s="78"/>
      <c r="B20" s="78"/>
      <c r="C20" s="78"/>
      <c r="D20" s="78"/>
      <c r="E20" s="83"/>
      <c r="F20" s="83"/>
      <c r="G20" s="78"/>
      <c r="H20" s="79"/>
      <c r="J20" s="109"/>
    </row>
    <row r="21" spans="1:10" s="43" customFormat="1" x14ac:dyDescent="0.2">
      <c r="A21" s="78"/>
      <c r="B21" s="78"/>
      <c r="C21" s="78"/>
      <c r="D21" s="78"/>
      <c r="E21" s="83"/>
      <c r="F21" s="83"/>
      <c r="G21" s="78"/>
      <c r="H21" s="79"/>
      <c r="J21" s="109"/>
    </row>
    <row r="22" spans="1:10" s="43" customFormat="1" x14ac:dyDescent="0.2">
      <c r="A22" s="78"/>
      <c r="B22" s="78"/>
      <c r="C22" s="78"/>
      <c r="D22" s="78"/>
      <c r="E22" s="83"/>
      <c r="F22" s="83"/>
      <c r="G22" s="78"/>
      <c r="H22" s="79"/>
      <c r="J22" s="109"/>
    </row>
    <row r="23" spans="1:10" s="43" customFormat="1" x14ac:dyDescent="0.2">
      <c r="A23" s="78"/>
      <c r="B23" s="78"/>
      <c r="C23" s="78"/>
      <c r="D23" s="78"/>
      <c r="E23" s="83"/>
      <c r="F23" s="83"/>
      <c r="G23" s="78"/>
      <c r="H23" s="79"/>
      <c r="J23" s="109"/>
    </row>
    <row r="24" spans="1:10" s="43" customFormat="1" x14ac:dyDescent="0.2">
      <c r="A24" s="78"/>
      <c r="B24" s="78"/>
      <c r="C24" s="78"/>
      <c r="D24" s="78"/>
      <c r="E24" s="83"/>
      <c r="F24" s="83"/>
      <c r="G24" s="78"/>
      <c r="H24" s="79"/>
      <c r="J24" s="109"/>
    </row>
    <row r="25" spans="1:10" s="43" customFormat="1" x14ac:dyDescent="0.2">
      <c r="A25" s="78"/>
      <c r="B25" s="78"/>
      <c r="C25" s="78"/>
      <c r="D25" s="78"/>
      <c r="E25" s="83"/>
      <c r="F25" s="83"/>
      <c r="G25" s="78"/>
      <c r="H25" s="79"/>
      <c r="J25" s="109"/>
    </row>
    <row r="26" spans="1:10" s="43" customFormat="1" x14ac:dyDescent="0.2">
      <c r="A26" s="78"/>
      <c r="B26" s="78"/>
      <c r="C26" s="78"/>
      <c r="D26" s="78"/>
      <c r="E26" s="83"/>
      <c r="F26" s="83"/>
      <c r="G26" s="78"/>
      <c r="H26" s="79"/>
      <c r="J26" s="109"/>
    </row>
    <row r="27" spans="1:10" s="43" customFormat="1" x14ac:dyDescent="0.2">
      <c r="A27" s="78"/>
      <c r="B27" s="78"/>
      <c r="C27" s="78"/>
      <c r="D27" s="78"/>
      <c r="E27" s="83"/>
      <c r="F27" s="83"/>
      <c r="G27" s="78"/>
      <c r="H27" s="79"/>
      <c r="J27" s="109"/>
    </row>
    <row r="28" spans="1:10" s="43" customFormat="1" x14ac:dyDescent="0.2">
      <c r="A28" s="78"/>
      <c r="B28" s="78"/>
      <c r="C28" s="78"/>
      <c r="D28" s="78"/>
      <c r="E28" s="83"/>
      <c r="F28" s="83"/>
      <c r="G28" s="78"/>
      <c r="H28" s="79"/>
      <c r="J28" s="109"/>
    </row>
    <row r="29" spans="1:10" s="43" customFormat="1" x14ac:dyDescent="0.2">
      <c r="A29" s="78"/>
      <c r="B29" s="78"/>
      <c r="C29" s="78"/>
      <c r="D29" s="78"/>
      <c r="E29" s="83"/>
      <c r="F29" s="83"/>
      <c r="G29" s="78"/>
      <c r="H29" s="79"/>
      <c r="J29" s="109"/>
    </row>
    <row r="30" spans="1:10" s="43" customFormat="1" x14ac:dyDescent="0.2">
      <c r="A30" s="78"/>
      <c r="B30" s="78"/>
      <c r="C30" s="78"/>
      <c r="D30" s="78"/>
      <c r="E30" s="83"/>
      <c r="F30" s="83"/>
      <c r="G30" s="78"/>
      <c r="H30" s="79"/>
      <c r="J30" s="109"/>
    </row>
    <row r="31" spans="1:10" s="43" customFormat="1" x14ac:dyDescent="0.2">
      <c r="A31" s="78"/>
      <c r="B31" s="78"/>
      <c r="C31" s="78"/>
      <c r="D31" s="78"/>
      <c r="E31" s="83"/>
      <c r="F31" s="83"/>
      <c r="G31" s="78"/>
      <c r="H31" s="79"/>
      <c r="J31" s="109"/>
    </row>
    <row r="32" spans="1:10" s="43" customFormat="1" x14ac:dyDescent="0.2">
      <c r="A32" s="78"/>
      <c r="B32" s="78"/>
      <c r="C32" s="78"/>
      <c r="D32" s="78"/>
      <c r="E32" s="83"/>
      <c r="F32" s="83"/>
      <c r="G32" s="78"/>
      <c r="H32" s="79"/>
      <c r="J32" s="109"/>
    </row>
    <row r="33" spans="1:10" s="43" customFormat="1" x14ac:dyDescent="0.2">
      <c r="A33" s="78"/>
      <c r="B33" s="78"/>
      <c r="C33" s="78"/>
      <c r="D33" s="78"/>
      <c r="E33" s="83"/>
      <c r="F33" s="83"/>
      <c r="G33" s="78"/>
      <c r="H33" s="79"/>
      <c r="J33" s="109"/>
    </row>
    <row r="34" spans="1:10" s="43" customFormat="1" x14ac:dyDescent="0.2">
      <c r="A34" s="78"/>
      <c r="B34" s="78"/>
      <c r="C34" s="78"/>
      <c r="D34" s="78"/>
      <c r="E34" s="83"/>
      <c r="F34" s="83"/>
      <c r="G34" s="78"/>
      <c r="H34" s="79"/>
      <c r="J34" s="109"/>
    </row>
    <row r="35" spans="1:10" s="43" customFormat="1" x14ac:dyDescent="0.2">
      <c r="A35" s="78"/>
      <c r="B35" s="78"/>
      <c r="C35" s="78"/>
      <c r="D35" s="78"/>
      <c r="E35" s="83"/>
      <c r="F35" s="83"/>
      <c r="G35" s="78"/>
      <c r="H35" s="79"/>
      <c r="J35" s="109"/>
    </row>
    <row r="36" spans="1:10" s="43" customFormat="1" x14ac:dyDescent="0.2">
      <c r="A36" s="78"/>
      <c r="B36" s="78"/>
      <c r="C36" s="78"/>
      <c r="D36" s="78"/>
      <c r="E36" s="83"/>
      <c r="F36" s="83"/>
      <c r="G36" s="78"/>
      <c r="H36" s="79"/>
      <c r="J36" s="109"/>
    </row>
    <row r="37" spans="1:10" s="43" customFormat="1" x14ac:dyDescent="0.2">
      <c r="A37" s="78"/>
      <c r="B37" s="78"/>
      <c r="C37" s="78"/>
      <c r="D37" s="78"/>
      <c r="E37" s="83"/>
      <c r="F37" s="83"/>
      <c r="G37" s="78"/>
      <c r="H37" s="79"/>
      <c r="J37" s="109"/>
    </row>
    <row r="38" spans="1:10" s="43" customFormat="1" x14ac:dyDescent="0.2">
      <c r="A38" s="78"/>
      <c r="B38" s="78"/>
      <c r="C38" s="78"/>
      <c r="D38" s="78"/>
      <c r="E38" s="83"/>
      <c r="F38" s="83"/>
      <c r="G38" s="78"/>
      <c r="H38" s="79"/>
      <c r="J38" s="109"/>
    </row>
    <row r="39" spans="1:10" s="43" customFormat="1" x14ac:dyDescent="0.2">
      <c r="A39" s="78"/>
      <c r="B39" s="78"/>
      <c r="C39" s="78"/>
      <c r="D39" s="78"/>
      <c r="E39" s="83"/>
      <c r="F39" s="83"/>
      <c r="G39" s="78"/>
      <c r="H39" s="79"/>
      <c r="J39" s="109"/>
    </row>
    <row r="40" spans="1:10" s="43" customFormat="1" x14ac:dyDescent="0.2">
      <c r="A40" s="78"/>
      <c r="B40" s="78"/>
      <c r="C40" s="78"/>
      <c r="D40" s="78"/>
      <c r="E40" s="83"/>
      <c r="F40" s="83"/>
      <c r="G40" s="78"/>
      <c r="H40" s="79"/>
      <c r="J40" s="109"/>
    </row>
    <row r="41" spans="1:10" s="43" customFormat="1" x14ac:dyDescent="0.2">
      <c r="A41" s="78"/>
      <c r="B41" s="78"/>
      <c r="C41" s="78"/>
      <c r="D41" s="78"/>
      <c r="E41" s="83"/>
      <c r="F41" s="83"/>
      <c r="G41" s="78"/>
      <c r="H41" s="79"/>
      <c r="J41" s="109"/>
    </row>
    <row r="42" spans="1:10" s="43" customFormat="1" x14ac:dyDescent="0.2">
      <c r="A42" s="78"/>
      <c r="B42" s="78"/>
      <c r="C42" s="78"/>
      <c r="D42" s="78"/>
      <c r="E42" s="83"/>
      <c r="F42" s="83"/>
      <c r="G42" s="78"/>
      <c r="H42" s="79"/>
      <c r="J42" s="109"/>
    </row>
    <row r="43" spans="1:10" s="43" customFormat="1" x14ac:dyDescent="0.2">
      <c r="A43" s="78"/>
      <c r="B43" s="78"/>
      <c r="C43" s="78"/>
      <c r="D43" s="78"/>
      <c r="E43" s="83"/>
      <c r="F43" s="83"/>
      <c r="G43" s="78"/>
      <c r="H43" s="79"/>
      <c r="J43" s="109"/>
    </row>
    <row r="44" spans="1:10" s="43" customFormat="1" x14ac:dyDescent="0.2">
      <c r="A44" s="78"/>
      <c r="B44" s="78"/>
      <c r="C44" s="78"/>
      <c r="D44" s="78"/>
      <c r="E44" s="83"/>
      <c r="F44" s="83"/>
      <c r="G44" s="78"/>
      <c r="H44" s="79"/>
      <c r="J44" s="109"/>
    </row>
    <row r="45" spans="1:10" s="43" customFormat="1" x14ac:dyDescent="0.2">
      <c r="A45" s="78"/>
      <c r="B45" s="78"/>
      <c r="C45" s="78"/>
      <c r="D45" s="78"/>
      <c r="E45" s="83"/>
      <c r="F45" s="83"/>
      <c r="G45" s="78"/>
      <c r="H45" s="79"/>
      <c r="J45" s="109"/>
    </row>
    <row r="46" spans="1:10" s="43" customFormat="1" x14ac:dyDescent="0.2">
      <c r="A46" s="78"/>
      <c r="B46" s="78"/>
      <c r="C46" s="78"/>
      <c r="D46" s="78"/>
      <c r="E46" s="83"/>
      <c r="F46" s="83"/>
      <c r="G46" s="78"/>
      <c r="H46" s="79"/>
      <c r="J46" s="109"/>
    </row>
    <row r="47" spans="1:10" s="43" customFormat="1" x14ac:dyDescent="0.2">
      <c r="A47" s="78"/>
      <c r="B47" s="78"/>
      <c r="C47" s="78"/>
      <c r="D47" s="78"/>
      <c r="E47" s="83"/>
      <c r="F47" s="83"/>
      <c r="G47" s="78"/>
      <c r="H47" s="79"/>
      <c r="J47" s="109"/>
    </row>
    <row r="48" spans="1:10" s="43" customFormat="1" x14ac:dyDescent="0.2">
      <c r="A48" s="78"/>
      <c r="B48" s="78"/>
      <c r="C48" s="78"/>
      <c r="D48" s="78"/>
      <c r="E48" s="83"/>
      <c r="F48" s="83"/>
      <c r="G48" s="78"/>
      <c r="H48" s="79"/>
      <c r="J48" s="109"/>
    </row>
    <row r="49" spans="1:10" s="43" customFormat="1" x14ac:dyDescent="0.2">
      <c r="A49" s="78"/>
      <c r="B49" s="78"/>
      <c r="C49" s="78"/>
      <c r="D49" s="78"/>
      <c r="E49" s="83"/>
      <c r="F49" s="83"/>
      <c r="G49" s="78"/>
      <c r="H49" s="79"/>
      <c r="J49" s="109"/>
    </row>
    <row r="50" spans="1:10" s="43" customFormat="1" x14ac:dyDescent="0.2">
      <c r="A50" s="78"/>
      <c r="B50" s="78"/>
      <c r="C50" s="78"/>
      <c r="D50" s="78"/>
      <c r="E50" s="83"/>
      <c r="F50" s="83"/>
      <c r="G50" s="78"/>
      <c r="H50" s="79"/>
      <c r="J50" s="109"/>
    </row>
    <row r="51" spans="1:10" s="43" customFormat="1" x14ac:dyDescent="0.2">
      <c r="A51" s="78"/>
      <c r="B51" s="78"/>
      <c r="C51" s="78"/>
      <c r="D51" s="78"/>
      <c r="E51" s="83"/>
      <c r="F51" s="83"/>
      <c r="G51" s="78"/>
      <c r="H51" s="79"/>
      <c r="J51" s="109"/>
    </row>
    <row r="52" spans="1:10" s="43" customFormat="1" x14ac:dyDescent="0.2">
      <c r="A52" s="78"/>
      <c r="B52" s="78"/>
      <c r="C52" s="78"/>
      <c r="D52" s="78"/>
      <c r="E52" s="83"/>
      <c r="F52" s="83"/>
      <c r="G52" s="78"/>
      <c r="H52" s="79"/>
      <c r="J52" s="109"/>
    </row>
    <row r="53" spans="1:10" s="43" customFormat="1" x14ac:dyDescent="0.2">
      <c r="A53" s="78"/>
      <c r="B53" s="78"/>
      <c r="C53" s="78"/>
      <c r="D53" s="78"/>
      <c r="E53" s="83"/>
      <c r="F53" s="83"/>
      <c r="G53" s="78"/>
      <c r="H53" s="79"/>
      <c r="J53" s="109"/>
    </row>
    <row r="54" spans="1:10" s="43" customFormat="1" x14ac:dyDescent="0.2">
      <c r="A54" s="78"/>
      <c r="B54" s="78"/>
      <c r="C54" s="78"/>
      <c r="D54" s="78"/>
      <c r="E54" s="83"/>
      <c r="F54" s="83"/>
      <c r="G54" s="78"/>
      <c r="H54" s="79"/>
      <c r="J54" s="109"/>
    </row>
    <row r="55" spans="1:10" s="43" customFormat="1" x14ac:dyDescent="0.2">
      <c r="A55" s="78"/>
      <c r="B55" s="78"/>
      <c r="C55" s="78"/>
      <c r="D55" s="78"/>
      <c r="E55" s="83"/>
      <c r="F55" s="83"/>
      <c r="G55" s="78"/>
      <c r="H55" s="79"/>
      <c r="J55" s="109"/>
    </row>
    <row r="56" spans="1:10" s="43" customFormat="1" x14ac:dyDescent="0.2">
      <c r="A56" s="78"/>
      <c r="B56" s="78"/>
      <c r="C56" s="78"/>
      <c r="D56" s="78"/>
      <c r="E56" s="83"/>
      <c r="F56" s="83"/>
      <c r="G56" s="78"/>
      <c r="H56" s="79"/>
      <c r="J56" s="109"/>
    </row>
    <row r="57" spans="1:10" s="43" customFormat="1" x14ac:dyDescent="0.2">
      <c r="A57" s="78"/>
      <c r="B57" s="78"/>
      <c r="C57" s="78"/>
      <c r="D57" s="78"/>
      <c r="E57" s="83"/>
      <c r="F57" s="83"/>
      <c r="G57" s="78"/>
      <c r="H57" s="79"/>
      <c r="J57" s="109"/>
    </row>
    <row r="58" spans="1:10" s="43" customFormat="1" x14ac:dyDescent="0.2">
      <c r="A58" s="78"/>
      <c r="B58" s="78"/>
      <c r="C58" s="78"/>
      <c r="D58" s="78"/>
      <c r="E58" s="83"/>
      <c r="F58" s="83"/>
      <c r="G58" s="78"/>
      <c r="H58" s="79"/>
      <c r="J58" s="109"/>
    </row>
    <row r="59" spans="1:10" s="43" customFormat="1" x14ac:dyDescent="0.2">
      <c r="A59" s="78"/>
      <c r="B59" s="78"/>
      <c r="C59" s="78"/>
      <c r="D59" s="78"/>
      <c r="E59" s="83"/>
      <c r="F59" s="83"/>
      <c r="G59" s="78"/>
      <c r="H59" s="79"/>
      <c r="J59" s="109"/>
    </row>
    <row r="60" spans="1:10" s="43" customFormat="1" x14ac:dyDescent="0.2">
      <c r="A60" s="78"/>
      <c r="B60" s="78"/>
      <c r="C60" s="78"/>
      <c r="D60" s="78"/>
      <c r="E60" s="83"/>
      <c r="F60" s="83"/>
      <c r="G60" s="78"/>
      <c r="H60" s="79"/>
      <c r="J60" s="109"/>
    </row>
    <row r="61" spans="1:10" s="43" customFormat="1" x14ac:dyDescent="0.2">
      <c r="A61" s="78"/>
      <c r="B61" s="78"/>
      <c r="C61" s="78"/>
      <c r="D61" s="78"/>
      <c r="E61" s="83"/>
      <c r="F61" s="83"/>
      <c r="G61" s="78"/>
      <c r="H61" s="79"/>
      <c r="J61" s="109"/>
    </row>
    <row r="62" spans="1:10" s="43" customFormat="1" x14ac:dyDescent="0.2">
      <c r="A62" s="78"/>
      <c r="B62" s="78"/>
      <c r="C62" s="78"/>
      <c r="D62" s="78"/>
      <c r="E62" s="83"/>
      <c r="F62" s="83"/>
      <c r="G62" s="78"/>
      <c r="H62" s="79"/>
      <c r="J62" s="109"/>
    </row>
    <row r="63" spans="1:10" s="43" customFormat="1" x14ac:dyDescent="0.2">
      <c r="A63" s="78"/>
      <c r="B63" s="78"/>
      <c r="C63" s="78"/>
      <c r="D63" s="78"/>
      <c r="E63" s="83"/>
      <c r="F63" s="83"/>
      <c r="G63" s="78"/>
      <c r="H63" s="79"/>
      <c r="J63" s="109"/>
    </row>
    <row r="64" spans="1:10" s="43" customFormat="1" x14ac:dyDescent="0.2">
      <c r="A64" s="78"/>
      <c r="B64" s="78"/>
      <c r="C64" s="78"/>
      <c r="D64" s="78"/>
      <c r="E64" s="83"/>
      <c r="F64" s="83"/>
      <c r="G64" s="78"/>
      <c r="H64" s="79"/>
      <c r="J64" s="109"/>
    </row>
    <row r="65" spans="1:10" s="43" customFormat="1" x14ac:dyDescent="0.2">
      <c r="A65" s="78"/>
      <c r="B65" s="78"/>
      <c r="C65" s="78"/>
      <c r="D65" s="78"/>
      <c r="E65" s="83"/>
      <c r="F65" s="83"/>
      <c r="G65" s="78"/>
      <c r="H65" s="79"/>
      <c r="J65" s="109"/>
    </row>
    <row r="66" spans="1:10" s="43" customFormat="1" x14ac:dyDescent="0.2">
      <c r="A66" s="78"/>
      <c r="B66" s="78"/>
      <c r="C66" s="78"/>
      <c r="D66" s="78"/>
      <c r="E66" s="83"/>
      <c r="F66" s="83"/>
      <c r="G66" s="78"/>
      <c r="H66" s="79"/>
      <c r="J66" s="109"/>
    </row>
    <row r="67" spans="1:10" s="43" customFormat="1" x14ac:dyDescent="0.2">
      <c r="A67" s="78"/>
      <c r="B67" s="78"/>
      <c r="C67" s="78"/>
      <c r="D67" s="78"/>
      <c r="E67" s="83"/>
      <c r="F67" s="83"/>
      <c r="G67" s="78"/>
      <c r="H67" s="79"/>
      <c r="J67" s="109"/>
    </row>
    <row r="68" spans="1:10" s="43" customFormat="1" x14ac:dyDescent="0.2">
      <c r="A68" s="78"/>
      <c r="B68" s="78"/>
      <c r="C68" s="78"/>
      <c r="D68" s="78"/>
      <c r="E68" s="83"/>
      <c r="F68" s="83"/>
      <c r="G68" s="78"/>
      <c r="H68" s="79"/>
      <c r="J68" s="109"/>
    </row>
    <row r="69" spans="1:10" s="43" customFormat="1" x14ac:dyDescent="0.2">
      <c r="A69" s="78"/>
      <c r="B69" s="78"/>
      <c r="C69" s="78"/>
      <c r="D69" s="78"/>
      <c r="E69" s="83"/>
      <c r="F69" s="83"/>
      <c r="G69" s="78"/>
      <c r="H69" s="79"/>
      <c r="J69" s="109"/>
    </row>
    <row r="70" spans="1:10" s="43" customFormat="1" x14ac:dyDescent="0.2">
      <c r="A70" s="78"/>
      <c r="B70" s="78"/>
      <c r="C70" s="78"/>
      <c r="D70" s="78"/>
      <c r="E70" s="83"/>
      <c r="F70" s="83"/>
      <c r="G70" s="78"/>
      <c r="H70" s="79"/>
      <c r="J70" s="109"/>
    </row>
    <row r="71" spans="1:10" s="43" customFormat="1" x14ac:dyDescent="0.2">
      <c r="A71" s="78"/>
      <c r="B71" s="78"/>
      <c r="C71" s="78"/>
      <c r="D71" s="78"/>
      <c r="E71" s="83"/>
      <c r="F71" s="83"/>
      <c r="G71" s="78"/>
      <c r="H71" s="79"/>
      <c r="J71" s="109"/>
    </row>
    <row r="72" spans="1:10" s="43" customFormat="1" x14ac:dyDescent="0.2">
      <c r="A72" s="78"/>
      <c r="B72" s="78"/>
      <c r="C72" s="78"/>
      <c r="D72" s="78"/>
      <c r="E72" s="83"/>
      <c r="F72" s="83"/>
      <c r="G72" s="78"/>
      <c r="H72" s="79"/>
      <c r="J72" s="109"/>
    </row>
    <row r="73" spans="1:10" s="43" customFormat="1" x14ac:dyDescent="0.2">
      <c r="A73" s="78"/>
      <c r="B73" s="78"/>
      <c r="C73" s="78"/>
      <c r="D73" s="78"/>
      <c r="E73" s="83"/>
      <c r="F73" s="83"/>
      <c r="G73" s="78"/>
      <c r="H73" s="79"/>
      <c r="J73" s="109"/>
    </row>
    <row r="74" spans="1:10" s="43" customFormat="1" x14ac:dyDescent="0.2">
      <c r="A74" s="78"/>
      <c r="B74" s="78"/>
      <c r="C74" s="78"/>
      <c r="D74" s="78"/>
      <c r="E74" s="83"/>
      <c r="F74" s="83"/>
      <c r="G74" s="78"/>
      <c r="H74" s="79"/>
      <c r="J74" s="109"/>
    </row>
    <row r="75" spans="1:10" s="43" customFormat="1" x14ac:dyDescent="0.2">
      <c r="A75" s="78"/>
      <c r="B75" s="78"/>
      <c r="C75" s="78"/>
      <c r="D75" s="78"/>
      <c r="E75" s="83"/>
      <c r="F75" s="83"/>
      <c r="G75" s="78"/>
      <c r="H75" s="79"/>
      <c r="J75" s="109"/>
    </row>
    <row r="76" spans="1:10" s="43" customFormat="1" x14ac:dyDescent="0.2">
      <c r="A76" s="78"/>
      <c r="B76" s="78"/>
      <c r="C76" s="78"/>
      <c r="D76" s="78"/>
      <c r="E76" s="83"/>
      <c r="F76" s="83"/>
      <c r="G76" s="78"/>
      <c r="H76" s="79"/>
      <c r="J76" s="109"/>
    </row>
    <row r="77" spans="1:10" s="43" customFormat="1" x14ac:dyDescent="0.2">
      <c r="A77" s="78"/>
      <c r="B77" s="78"/>
      <c r="C77" s="78"/>
      <c r="D77" s="78"/>
      <c r="E77" s="83"/>
      <c r="F77" s="83"/>
      <c r="G77" s="78"/>
      <c r="H77" s="79"/>
      <c r="J77" s="109"/>
    </row>
    <row r="78" spans="1:10" s="43" customFormat="1" x14ac:dyDescent="0.2">
      <c r="A78" s="78"/>
      <c r="B78" s="78"/>
      <c r="C78" s="78"/>
      <c r="D78" s="78"/>
      <c r="E78" s="83"/>
      <c r="F78" s="83"/>
      <c r="G78" s="78"/>
      <c r="H78" s="79"/>
      <c r="J78" s="109"/>
    </row>
    <row r="79" spans="1:10" s="43" customFormat="1" x14ac:dyDescent="0.2">
      <c r="A79" s="78"/>
      <c r="B79" s="78"/>
      <c r="C79" s="78"/>
      <c r="D79" s="78"/>
      <c r="E79" s="83"/>
      <c r="F79" s="83"/>
      <c r="G79" s="78"/>
      <c r="H79" s="79"/>
      <c r="J79" s="109"/>
    </row>
    <row r="80" spans="1:10" s="43" customFormat="1" x14ac:dyDescent="0.2">
      <c r="A80" s="78"/>
      <c r="B80" s="78"/>
      <c r="C80" s="78"/>
      <c r="D80" s="80"/>
      <c r="E80" s="83"/>
      <c r="F80" s="83"/>
      <c r="G80" s="78"/>
      <c r="H80" s="79"/>
      <c r="J80" s="109"/>
    </row>
  </sheetData>
  <sheetProtection formatCells="0" insertHyperlinks="0" sort="0" autoFilter="0" pivotTables="0"/>
  <mergeCells count="1">
    <mergeCell ref="A1:H1"/>
  </mergeCells>
  <dataValidations xWindow="606" yWindow="485" count="4">
    <dataValidation operator="equal" allowBlank="1" showInputMessage="1" showErrorMessage="1" prompt="Nombres entiers d'heure ou à la demi-heure supérieure (,5)._x000a_Ne pas préciser h" sqref="E3:E80">
      <formula1>0</formula1>
      <formula2>0</formula2>
    </dataValidation>
    <dataValidation type="list" operator="equal" allowBlank="1" showErrorMessage="1" sqref="C3:C80">
      <formula1>"Homme,Femme"</formula1>
      <formula2>0</formula2>
    </dataValidation>
    <dataValidation allowBlank="1" showInputMessage="1" showErrorMessage="1" prompt="Saisir le nom en majuscule" sqref="A3:A80"/>
    <dataValidation allowBlank="1" showInputMessage="1" showErrorMessage="1" prompt="Saisir le prénom en majuscule" sqref="B3:B80"/>
  </dataValidations>
  <pageMargins left="0.78749999999999998" right="0.78749999999999998" top="1.0249999999999999" bottom="1.0249999999999999" header="0.78749999999999998" footer="0.78749999999999998"/>
  <pageSetup paperSize="9" scale="23" firstPageNumber="0" orientation="landscape"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xWindow="606" yWindow="485" count="3">
        <x14:dataValidation type="list" allowBlank="1" showInputMessage="1" showErrorMessage="1">
          <x14:formula1>
            <xm:f>Listes!$A$25:$A$27</xm:f>
          </x14:formula1>
          <xm:sqref>F3:F80</xm:sqref>
        </x14:dataValidation>
        <x14:dataValidation type="list" allowBlank="1" showInputMessage="1" showErrorMessage="1">
          <x14:formula1>
            <xm:f>Listes!$A$30:$A$32</xm:f>
          </x14:formula1>
          <xm:sqref>G3:G80</xm:sqref>
        </x14:dataValidation>
        <x14:dataValidation type="list" allowBlank="1" showInputMessage="1" showErrorMessage="1">
          <x14:formula1>
            <xm:f>Listes!$A$35:$A$41</xm:f>
          </x14:formula1>
          <xm:sqref>H3:H80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sheetPr>
  <dimension ref="A1:G63"/>
  <sheetViews>
    <sheetView view="pageBreakPreview" zoomScaleNormal="90" zoomScaleSheetLayoutView="100" workbookViewId="0">
      <pane ySplit="2" topLeftCell="A3" activePane="bottomLeft" state="frozen"/>
      <selection pane="bottomLeft" activeCell="B11" sqref="B11"/>
    </sheetView>
  </sheetViews>
  <sheetFormatPr baseColWidth="10" defaultColWidth="10.5" defaultRowHeight="14.25" x14ac:dyDescent="0.2"/>
  <cols>
    <col min="1" max="2" width="35.875" style="37" customWidth="1"/>
    <col min="3" max="3" width="35.875" style="48" customWidth="1"/>
    <col min="4" max="4" width="23.75" style="48" customWidth="1"/>
    <col min="5" max="5" width="29.375" style="48" customWidth="1"/>
    <col min="6" max="6" width="0" style="37" hidden="1" customWidth="1"/>
    <col min="7" max="7" width="11.875" style="37" bestFit="1" customWidth="1"/>
    <col min="8" max="16384" width="10.5" style="37"/>
  </cols>
  <sheetData>
    <row r="1" spans="1:7" ht="52.15" customHeight="1" thickBot="1" x14ac:dyDescent="0.25">
      <c r="A1" s="247" t="s">
        <v>2166</v>
      </c>
      <c r="B1" s="248"/>
      <c r="C1" s="248"/>
      <c r="D1" s="248"/>
      <c r="E1" s="249"/>
      <c r="F1" s="37" t="s">
        <v>38</v>
      </c>
    </row>
    <row r="2" spans="1:7" ht="15.75" thickBot="1" x14ac:dyDescent="0.25">
      <c r="A2" s="63" t="s">
        <v>39</v>
      </c>
      <c r="B2" s="216" t="s">
        <v>2326</v>
      </c>
      <c r="C2" s="52" t="s">
        <v>1092</v>
      </c>
      <c r="D2" s="64" t="s">
        <v>40</v>
      </c>
      <c r="E2" s="65" t="s">
        <v>41</v>
      </c>
      <c r="F2" s="37" t="s">
        <v>42</v>
      </c>
      <c r="G2" s="111" t="s">
        <v>2151</v>
      </c>
    </row>
    <row r="3" spans="1:7" x14ac:dyDescent="0.2">
      <c r="A3" s="49"/>
      <c r="B3" s="49"/>
      <c r="C3" s="66"/>
      <c r="D3" s="53"/>
      <c r="E3" s="53"/>
      <c r="F3" s="37" t="e">
        <f>Compilation!A2</f>
        <v>#N/A</v>
      </c>
    </row>
    <row r="4" spans="1:7" x14ac:dyDescent="0.2">
      <c r="A4" s="38"/>
      <c r="B4" s="38"/>
      <c r="C4" s="67"/>
      <c r="D4" s="45"/>
      <c r="E4" s="45"/>
    </row>
    <row r="5" spans="1:7" x14ac:dyDescent="0.2">
      <c r="A5" s="38"/>
      <c r="B5" s="38"/>
      <c r="C5" s="67"/>
      <c r="D5" s="45"/>
      <c r="E5" s="45"/>
    </row>
    <row r="6" spans="1:7" x14ac:dyDescent="0.2">
      <c r="A6" s="38"/>
      <c r="B6" s="38"/>
      <c r="C6" s="67"/>
      <c r="D6" s="45"/>
      <c r="E6" s="45"/>
    </row>
    <row r="7" spans="1:7" x14ac:dyDescent="0.2">
      <c r="A7" s="38"/>
      <c r="B7" s="38"/>
      <c r="C7" s="67"/>
      <c r="D7" s="45"/>
      <c r="E7" s="45"/>
    </row>
    <row r="8" spans="1:7" x14ac:dyDescent="0.2">
      <c r="A8" s="38"/>
      <c r="B8" s="38"/>
      <c r="C8" s="67"/>
      <c r="D8" s="45"/>
      <c r="E8" s="45"/>
    </row>
    <row r="9" spans="1:7" x14ac:dyDescent="0.2">
      <c r="A9" s="38"/>
      <c r="B9" s="38"/>
      <c r="C9" s="67"/>
      <c r="D9" s="45"/>
      <c r="E9" s="45"/>
    </row>
    <row r="10" spans="1:7" x14ac:dyDescent="0.2">
      <c r="A10" s="38"/>
      <c r="B10" s="38"/>
      <c r="C10" s="67"/>
      <c r="D10" s="45"/>
      <c r="E10" s="45"/>
    </row>
    <row r="11" spans="1:7" x14ac:dyDescent="0.2">
      <c r="A11" s="38"/>
      <c r="B11" s="38"/>
      <c r="C11" s="67"/>
      <c r="D11" s="45"/>
      <c r="E11" s="45"/>
    </row>
    <row r="12" spans="1:7" x14ac:dyDescent="0.2">
      <c r="A12" s="38"/>
      <c r="B12" s="38"/>
      <c r="C12" s="67"/>
      <c r="D12" s="45"/>
      <c r="E12" s="45"/>
    </row>
    <row r="13" spans="1:7" x14ac:dyDescent="0.2">
      <c r="A13" s="38"/>
      <c r="B13" s="38"/>
      <c r="C13" s="67"/>
      <c r="D13" s="45"/>
      <c r="E13" s="45"/>
    </row>
    <row r="14" spans="1:7" x14ac:dyDescent="0.2">
      <c r="A14" s="38"/>
      <c r="B14" s="38"/>
      <c r="C14" s="67"/>
      <c r="D14" s="45"/>
      <c r="E14" s="45"/>
    </row>
    <row r="15" spans="1:7" x14ac:dyDescent="0.2">
      <c r="A15" s="38"/>
      <c r="B15" s="38"/>
      <c r="C15" s="67"/>
      <c r="D15" s="45"/>
      <c r="E15" s="45"/>
    </row>
    <row r="16" spans="1:7" x14ac:dyDescent="0.2">
      <c r="A16" s="38"/>
      <c r="B16" s="38"/>
      <c r="C16" s="67"/>
      <c r="D16" s="45"/>
      <c r="E16" s="45"/>
    </row>
    <row r="17" spans="1:5" x14ac:dyDescent="0.2">
      <c r="A17" s="38"/>
      <c r="B17" s="38"/>
      <c r="C17" s="67"/>
      <c r="D17" s="45"/>
      <c r="E17" s="45"/>
    </row>
    <row r="18" spans="1:5" x14ac:dyDescent="0.2">
      <c r="A18" s="38"/>
      <c r="B18" s="38"/>
      <c r="C18" s="67"/>
      <c r="D18" s="45"/>
      <c r="E18" s="45"/>
    </row>
    <row r="19" spans="1:5" x14ac:dyDescent="0.2">
      <c r="A19" s="38"/>
      <c r="B19" s="38"/>
      <c r="C19" s="67"/>
      <c r="D19" s="45"/>
      <c r="E19" s="45"/>
    </row>
    <row r="20" spans="1:5" x14ac:dyDescent="0.2">
      <c r="A20" s="38"/>
      <c r="B20" s="38"/>
      <c r="C20" s="67"/>
      <c r="D20" s="45"/>
      <c r="E20" s="45"/>
    </row>
    <row r="21" spans="1:5" x14ac:dyDescent="0.2">
      <c r="A21" s="38"/>
      <c r="B21" s="38"/>
      <c r="C21" s="67"/>
      <c r="D21" s="45"/>
      <c r="E21" s="45"/>
    </row>
    <row r="22" spans="1:5" x14ac:dyDescent="0.2">
      <c r="A22" s="38"/>
      <c r="B22" s="38"/>
      <c r="C22" s="67"/>
      <c r="D22" s="45"/>
      <c r="E22" s="45"/>
    </row>
    <row r="23" spans="1:5" x14ac:dyDescent="0.2">
      <c r="A23" s="38"/>
      <c r="B23" s="38"/>
      <c r="C23" s="67"/>
      <c r="D23" s="45"/>
      <c r="E23" s="45"/>
    </row>
    <row r="24" spans="1:5" x14ac:dyDescent="0.2">
      <c r="A24" s="38"/>
      <c r="B24" s="38"/>
      <c r="C24" s="67"/>
      <c r="D24" s="45"/>
      <c r="E24" s="45"/>
    </row>
    <row r="25" spans="1:5" x14ac:dyDescent="0.2">
      <c r="A25" s="38"/>
      <c r="B25" s="38"/>
      <c r="C25" s="67"/>
      <c r="D25" s="45"/>
      <c r="E25" s="45"/>
    </row>
    <row r="26" spans="1:5" x14ac:dyDescent="0.2">
      <c r="A26" s="38"/>
      <c r="B26" s="38"/>
      <c r="C26" s="67"/>
      <c r="D26" s="45"/>
      <c r="E26" s="45"/>
    </row>
    <row r="27" spans="1:5" x14ac:dyDescent="0.2">
      <c r="A27" s="38"/>
      <c r="B27" s="38"/>
      <c r="C27" s="67"/>
      <c r="D27" s="45"/>
      <c r="E27" s="45"/>
    </row>
    <row r="28" spans="1:5" x14ac:dyDescent="0.2">
      <c r="A28" s="38"/>
      <c r="B28" s="38"/>
      <c r="C28" s="67"/>
      <c r="D28" s="45"/>
      <c r="E28" s="45"/>
    </row>
    <row r="29" spans="1:5" x14ac:dyDescent="0.2">
      <c r="A29" s="38"/>
      <c r="B29" s="38"/>
      <c r="C29" s="67"/>
      <c r="D29" s="45"/>
      <c r="E29" s="45"/>
    </row>
    <row r="30" spans="1:5" x14ac:dyDescent="0.2">
      <c r="A30" s="38"/>
      <c r="B30" s="38"/>
      <c r="C30" s="67"/>
      <c r="D30" s="45"/>
      <c r="E30" s="45"/>
    </row>
    <row r="31" spans="1:5" x14ac:dyDescent="0.2">
      <c r="A31" s="38"/>
      <c r="B31" s="38"/>
      <c r="C31" s="67"/>
      <c r="D31" s="45"/>
      <c r="E31" s="45"/>
    </row>
    <row r="32" spans="1:5" x14ac:dyDescent="0.2">
      <c r="A32" s="38"/>
      <c r="B32" s="38"/>
      <c r="C32" s="67"/>
      <c r="D32" s="45"/>
      <c r="E32" s="45"/>
    </row>
    <row r="33" spans="1:5" x14ac:dyDescent="0.2">
      <c r="A33" s="38"/>
      <c r="B33" s="38"/>
      <c r="C33" s="67"/>
      <c r="D33" s="45"/>
      <c r="E33" s="45"/>
    </row>
    <row r="34" spans="1:5" x14ac:dyDescent="0.2">
      <c r="A34" s="38"/>
      <c r="B34" s="38"/>
      <c r="C34" s="67"/>
      <c r="D34" s="45"/>
      <c r="E34" s="45"/>
    </row>
    <row r="35" spans="1:5" x14ac:dyDescent="0.2">
      <c r="A35" s="38"/>
      <c r="B35" s="38"/>
      <c r="C35" s="67"/>
      <c r="D35" s="45"/>
      <c r="E35" s="45"/>
    </row>
    <row r="36" spans="1:5" x14ac:dyDescent="0.2">
      <c r="A36" s="38"/>
      <c r="B36" s="38"/>
      <c r="C36" s="67"/>
      <c r="D36" s="45"/>
      <c r="E36" s="45"/>
    </row>
    <row r="37" spans="1:5" x14ac:dyDescent="0.2">
      <c r="A37" s="38"/>
      <c r="B37" s="38"/>
      <c r="C37" s="67"/>
      <c r="D37" s="45"/>
      <c r="E37" s="45"/>
    </row>
    <row r="38" spans="1:5" x14ac:dyDescent="0.2">
      <c r="A38" s="38"/>
      <c r="B38" s="38"/>
      <c r="C38" s="67"/>
      <c r="D38" s="45"/>
      <c r="E38" s="45"/>
    </row>
    <row r="39" spans="1:5" x14ac:dyDescent="0.2">
      <c r="A39" s="38"/>
      <c r="B39" s="38"/>
      <c r="C39" s="67"/>
      <c r="D39" s="45"/>
      <c r="E39" s="45"/>
    </row>
    <row r="40" spans="1:5" x14ac:dyDescent="0.2">
      <c r="A40" s="38"/>
      <c r="B40" s="38"/>
      <c r="C40" s="67"/>
      <c r="D40" s="45"/>
      <c r="E40" s="45"/>
    </row>
    <row r="41" spans="1:5" x14ac:dyDescent="0.2">
      <c r="A41" s="38"/>
      <c r="B41" s="38"/>
      <c r="C41" s="67"/>
      <c r="D41" s="45"/>
      <c r="E41" s="45"/>
    </row>
    <row r="42" spans="1:5" x14ac:dyDescent="0.2">
      <c r="A42" s="38"/>
      <c r="B42" s="38"/>
      <c r="C42" s="67"/>
      <c r="D42" s="45"/>
      <c r="E42" s="45"/>
    </row>
    <row r="43" spans="1:5" x14ac:dyDescent="0.2">
      <c r="A43" s="38"/>
      <c r="B43" s="38"/>
      <c r="C43" s="67"/>
      <c r="D43" s="45"/>
      <c r="E43" s="45"/>
    </row>
    <row r="44" spans="1:5" x14ac:dyDescent="0.2">
      <c r="A44" s="38"/>
      <c r="B44" s="38"/>
      <c r="C44" s="67"/>
      <c r="D44" s="45"/>
      <c r="E44" s="45"/>
    </row>
    <row r="45" spans="1:5" x14ac:dyDescent="0.2">
      <c r="A45" s="38"/>
      <c r="B45" s="38"/>
      <c r="C45" s="67"/>
      <c r="D45" s="45"/>
      <c r="E45" s="45"/>
    </row>
    <row r="46" spans="1:5" x14ac:dyDescent="0.2">
      <c r="A46" s="38"/>
      <c r="B46" s="38"/>
      <c r="C46" s="67"/>
      <c r="D46" s="45"/>
      <c r="E46" s="45"/>
    </row>
    <row r="47" spans="1:5" x14ac:dyDescent="0.2">
      <c r="A47" s="38"/>
      <c r="B47" s="38"/>
      <c r="C47" s="67"/>
      <c r="D47" s="45"/>
      <c r="E47" s="45"/>
    </row>
    <row r="48" spans="1:5" x14ac:dyDescent="0.2">
      <c r="A48" s="38"/>
      <c r="B48" s="38"/>
      <c r="C48" s="67"/>
      <c r="D48" s="45"/>
      <c r="E48" s="45"/>
    </row>
    <row r="49" spans="1:5" x14ac:dyDescent="0.2">
      <c r="A49" s="38"/>
      <c r="B49" s="38"/>
      <c r="C49" s="67"/>
      <c r="D49" s="45"/>
      <c r="E49" s="45"/>
    </row>
    <row r="50" spans="1:5" x14ac:dyDescent="0.2">
      <c r="A50" s="38"/>
      <c r="B50" s="38"/>
      <c r="C50" s="67"/>
      <c r="D50" s="45"/>
      <c r="E50" s="45"/>
    </row>
    <row r="51" spans="1:5" x14ac:dyDescent="0.2">
      <c r="A51" s="38"/>
      <c r="B51" s="38"/>
      <c r="C51" s="67"/>
      <c r="D51" s="45"/>
      <c r="E51" s="45"/>
    </row>
    <row r="52" spans="1:5" x14ac:dyDescent="0.2">
      <c r="A52" s="38"/>
      <c r="B52" s="38"/>
      <c r="C52" s="67"/>
      <c r="D52" s="45"/>
      <c r="E52" s="45"/>
    </row>
    <row r="53" spans="1:5" x14ac:dyDescent="0.2">
      <c r="A53" s="38"/>
      <c r="B53" s="38"/>
      <c r="C53" s="67"/>
      <c r="D53" s="45"/>
      <c r="E53" s="45"/>
    </row>
    <row r="54" spans="1:5" x14ac:dyDescent="0.2">
      <c r="A54" s="38"/>
      <c r="B54" s="38"/>
      <c r="C54" s="67"/>
      <c r="D54" s="45"/>
      <c r="E54" s="45"/>
    </row>
    <row r="55" spans="1:5" x14ac:dyDescent="0.2">
      <c r="A55" s="38"/>
      <c r="B55" s="38"/>
      <c r="C55" s="67"/>
      <c r="D55" s="45"/>
      <c r="E55" s="45"/>
    </row>
    <row r="56" spans="1:5" x14ac:dyDescent="0.2">
      <c r="A56" s="38"/>
      <c r="B56" s="38"/>
      <c r="C56" s="67"/>
      <c r="D56" s="45"/>
      <c r="E56" s="45"/>
    </row>
    <row r="57" spans="1:5" x14ac:dyDescent="0.2">
      <c r="C57" s="68"/>
    </row>
    <row r="58" spans="1:5" x14ac:dyDescent="0.2">
      <c r="C58" s="68"/>
    </row>
    <row r="59" spans="1:5" x14ac:dyDescent="0.2">
      <c r="C59" s="68"/>
    </row>
    <row r="60" spans="1:5" x14ac:dyDescent="0.2">
      <c r="C60" s="68"/>
    </row>
    <row r="61" spans="1:5" x14ac:dyDescent="0.2">
      <c r="C61" s="68"/>
    </row>
    <row r="62" spans="1:5" x14ac:dyDescent="0.2">
      <c r="C62" s="68"/>
    </row>
    <row r="63" spans="1:5" x14ac:dyDescent="0.2">
      <c r="C63" s="68"/>
    </row>
  </sheetData>
  <sheetProtection formatCells="0" insertHyperlinks="0" sort="0" autoFilter="0" pivotTables="0"/>
  <mergeCells count="1">
    <mergeCell ref="A1:E1"/>
  </mergeCells>
  <dataValidations count="2">
    <dataValidation type="whole" allowBlank="1" showInputMessage="1" showErrorMessage="1" prompt="Nombres entiers sans préciser &quot;h&quot;" sqref="E3:E56">
      <formula1>0</formula1>
      <formula2>1E+21</formula2>
    </dataValidation>
    <dataValidation type="whole" allowBlank="1" showInputMessage="1" showErrorMessage="1" prompt="Nombres entiers" sqref="D3:D56">
      <formula1>0</formula1>
      <formula2>100000000000000000000</formula2>
    </dataValidation>
  </dataValidations>
  <pageMargins left="0.78749999999999998" right="0.78749999999999998" top="1.0249999999999999" bottom="1.0249999999999999" header="0.78749999999999998" footer="0.78749999999999998"/>
  <pageSetup paperSize="9" scale="63" firstPageNumber="0" orientation="portrait"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Listes!$A$2:$A$3</xm:f>
          </x14:formula1>
          <xm:sqref>C3:C56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92D050"/>
  </sheetPr>
  <dimension ref="A1:I39"/>
  <sheetViews>
    <sheetView view="pageBreakPreview" topLeftCell="D1" zoomScale="90" zoomScaleNormal="80" zoomScaleSheetLayoutView="90" workbookViewId="0">
      <pane ySplit="2" topLeftCell="A3" activePane="bottomLeft" state="frozen"/>
      <selection pane="bottomLeft" activeCell="E2" sqref="E2:F2"/>
    </sheetView>
  </sheetViews>
  <sheetFormatPr baseColWidth="10" defaultColWidth="10.5" defaultRowHeight="15" x14ac:dyDescent="0.25"/>
  <cols>
    <col min="1" max="1" width="9.625" style="54" bestFit="1" customWidth="1"/>
    <col min="2" max="2" width="24.75" style="54" bestFit="1" customWidth="1"/>
    <col min="3" max="3" width="32.125" style="54" customWidth="1"/>
    <col min="4" max="4" width="31" style="54" bestFit="1" customWidth="1"/>
    <col min="5" max="6" width="31.125" style="54" customWidth="1"/>
    <col min="7" max="7" width="16.125" style="54" customWidth="1"/>
    <col min="8" max="8" width="0.125" style="54" hidden="1" customWidth="1"/>
    <col min="9" max="9" width="15.625" style="54" customWidth="1"/>
    <col min="10" max="16384" width="10.5" style="54"/>
  </cols>
  <sheetData>
    <row r="1" spans="1:9" ht="107.45" customHeight="1" thickBot="1" x14ac:dyDescent="0.3">
      <c r="A1" s="250" t="s">
        <v>2217</v>
      </c>
      <c r="B1" s="251"/>
      <c r="C1" s="251"/>
      <c r="D1" s="251"/>
      <c r="E1" s="251"/>
      <c r="F1" s="251"/>
      <c r="G1" s="252"/>
      <c r="H1" s="54" t="s">
        <v>38</v>
      </c>
    </row>
    <row r="2" spans="1:9" s="58" customFormat="1" ht="135.75" thickBot="1" x14ac:dyDescent="0.25">
      <c r="A2" s="55" t="s">
        <v>1091</v>
      </c>
      <c r="B2" s="56" t="s">
        <v>2208</v>
      </c>
      <c r="C2" s="56" t="s">
        <v>986</v>
      </c>
      <c r="D2" s="56" t="s">
        <v>1083</v>
      </c>
      <c r="E2" s="56" t="s">
        <v>2061</v>
      </c>
      <c r="F2" s="56" t="s">
        <v>2321</v>
      </c>
      <c r="G2" s="57" t="s">
        <v>2167</v>
      </c>
      <c r="H2" s="58" t="s">
        <v>42</v>
      </c>
      <c r="I2" s="58" t="s">
        <v>2151</v>
      </c>
    </row>
    <row r="3" spans="1:9" ht="13.9" customHeight="1" x14ac:dyDescent="0.25">
      <c r="A3" s="59"/>
      <c r="B3" s="59"/>
      <c r="C3" s="59"/>
      <c r="D3" s="59"/>
      <c r="E3" s="59"/>
      <c r="F3" s="59"/>
      <c r="G3" s="60"/>
      <c r="H3" s="54" t="e">
        <f>Compilation!A2</f>
        <v>#N/A</v>
      </c>
    </row>
    <row r="4" spans="1:9" x14ac:dyDescent="0.25">
      <c r="A4" s="61"/>
      <c r="B4" s="61"/>
      <c r="C4" s="61"/>
      <c r="D4" s="61"/>
      <c r="E4" s="61"/>
      <c r="F4" s="61"/>
      <c r="G4" s="62"/>
    </row>
    <row r="5" spans="1:9" x14ac:dyDescent="0.25">
      <c r="A5" s="61"/>
      <c r="B5" s="61"/>
      <c r="C5" s="61"/>
      <c r="D5" s="61"/>
      <c r="E5" s="61"/>
      <c r="F5" s="61"/>
      <c r="G5" s="62"/>
    </row>
    <row r="6" spans="1:9" x14ac:dyDescent="0.25">
      <c r="A6" s="61"/>
      <c r="B6" s="61"/>
      <c r="C6" s="61"/>
      <c r="D6" s="61"/>
      <c r="E6" s="61"/>
      <c r="F6" s="61"/>
      <c r="G6" s="62"/>
    </row>
    <row r="7" spans="1:9" x14ac:dyDescent="0.25">
      <c r="A7" s="61"/>
      <c r="B7" s="61"/>
      <c r="C7" s="61"/>
      <c r="D7" s="61"/>
      <c r="E7" s="61"/>
      <c r="F7" s="61"/>
      <c r="G7" s="62"/>
    </row>
    <row r="8" spans="1:9" x14ac:dyDescent="0.25">
      <c r="A8" s="61"/>
      <c r="B8" s="61"/>
      <c r="C8" s="61"/>
      <c r="D8" s="61"/>
      <c r="E8" s="61"/>
      <c r="F8" s="61"/>
      <c r="G8" s="62"/>
    </row>
    <row r="9" spans="1:9" x14ac:dyDescent="0.25">
      <c r="A9" s="61"/>
      <c r="B9" s="61"/>
      <c r="C9" s="61"/>
      <c r="D9" s="61"/>
      <c r="E9" s="61"/>
      <c r="F9" s="61"/>
      <c r="G9" s="62"/>
    </row>
    <row r="10" spans="1:9" x14ac:dyDescent="0.25">
      <c r="A10" s="61"/>
      <c r="B10" s="61"/>
      <c r="C10" s="61"/>
      <c r="D10" s="61"/>
      <c r="E10" s="61"/>
      <c r="F10" s="61"/>
      <c r="G10" s="62"/>
    </row>
    <row r="11" spans="1:9" x14ac:dyDescent="0.25">
      <c r="A11" s="61"/>
      <c r="B11" s="61"/>
      <c r="C11" s="61"/>
      <c r="D11" s="61"/>
      <c r="E11" s="61"/>
      <c r="F11" s="61"/>
      <c r="G11" s="62"/>
    </row>
    <row r="12" spans="1:9" x14ac:dyDescent="0.25">
      <c r="A12" s="61"/>
      <c r="B12" s="61"/>
      <c r="C12" s="61"/>
      <c r="D12" s="61"/>
      <c r="E12" s="61"/>
      <c r="F12" s="61"/>
      <c r="G12" s="62"/>
    </row>
    <row r="13" spans="1:9" x14ac:dyDescent="0.25">
      <c r="A13" s="61"/>
      <c r="B13" s="61"/>
      <c r="C13" s="61"/>
      <c r="D13" s="61"/>
      <c r="E13" s="61"/>
      <c r="F13" s="61"/>
      <c r="G13" s="62"/>
    </row>
    <row r="14" spans="1:9" x14ac:dyDescent="0.25">
      <c r="A14" s="61"/>
      <c r="B14" s="61"/>
      <c r="C14" s="61"/>
      <c r="D14" s="61"/>
      <c r="E14" s="61"/>
      <c r="F14" s="61"/>
      <c r="G14" s="62"/>
    </row>
    <row r="15" spans="1:9" x14ac:dyDescent="0.25">
      <c r="A15" s="61"/>
      <c r="B15" s="61"/>
      <c r="C15" s="61"/>
      <c r="D15" s="61"/>
      <c r="E15" s="61"/>
      <c r="F15" s="61"/>
      <c r="G15" s="62"/>
    </row>
    <row r="16" spans="1:9" x14ac:dyDescent="0.25">
      <c r="A16" s="61"/>
      <c r="B16" s="61"/>
      <c r="C16" s="61"/>
      <c r="D16" s="61"/>
      <c r="E16" s="61"/>
      <c r="F16" s="61"/>
      <c r="G16" s="62"/>
    </row>
    <row r="17" spans="1:7" x14ac:dyDescent="0.25">
      <c r="A17" s="61"/>
      <c r="B17" s="61"/>
      <c r="C17" s="61"/>
      <c r="D17" s="61"/>
      <c r="E17" s="61"/>
      <c r="F17" s="61"/>
      <c r="G17" s="62"/>
    </row>
    <row r="18" spans="1:7" x14ac:dyDescent="0.25">
      <c r="A18" s="61"/>
      <c r="B18" s="61"/>
      <c r="C18" s="61"/>
      <c r="D18" s="61"/>
      <c r="E18" s="61"/>
      <c r="F18" s="61"/>
      <c r="G18" s="62"/>
    </row>
    <row r="19" spans="1:7" x14ac:dyDescent="0.25">
      <c r="A19" s="61"/>
      <c r="B19" s="61"/>
      <c r="C19" s="61"/>
      <c r="D19" s="61"/>
      <c r="E19" s="61"/>
      <c r="F19" s="61"/>
      <c r="G19" s="62"/>
    </row>
    <row r="20" spans="1:7" x14ac:dyDescent="0.25">
      <c r="A20" s="61"/>
      <c r="B20" s="61"/>
      <c r="C20" s="61"/>
      <c r="D20" s="61"/>
      <c r="E20" s="61"/>
      <c r="F20" s="61"/>
      <c r="G20" s="62"/>
    </row>
    <row r="21" spans="1:7" x14ac:dyDescent="0.25">
      <c r="A21" s="61"/>
      <c r="B21" s="61"/>
      <c r="C21" s="61"/>
      <c r="D21" s="61"/>
      <c r="E21" s="61"/>
      <c r="F21" s="61"/>
      <c r="G21" s="62"/>
    </row>
    <row r="22" spans="1:7" x14ac:dyDescent="0.25">
      <c r="A22" s="61"/>
      <c r="B22" s="61"/>
      <c r="C22" s="61"/>
      <c r="D22" s="61"/>
      <c r="E22" s="61"/>
      <c r="F22" s="61"/>
      <c r="G22" s="62"/>
    </row>
    <row r="23" spans="1:7" x14ac:dyDescent="0.25">
      <c r="A23" s="61"/>
      <c r="B23" s="61"/>
      <c r="C23" s="61"/>
      <c r="D23" s="61"/>
      <c r="E23" s="61"/>
      <c r="F23" s="61"/>
      <c r="G23" s="62"/>
    </row>
    <row r="24" spans="1:7" x14ac:dyDescent="0.25">
      <c r="A24" s="61"/>
      <c r="B24" s="61"/>
      <c r="C24" s="61"/>
      <c r="D24" s="61"/>
      <c r="E24" s="61"/>
      <c r="F24" s="61"/>
      <c r="G24" s="62"/>
    </row>
    <row r="25" spans="1:7" x14ac:dyDescent="0.25">
      <c r="A25" s="61"/>
      <c r="B25" s="61"/>
      <c r="C25" s="61"/>
      <c r="D25" s="61"/>
      <c r="E25" s="61"/>
      <c r="F25" s="61"/>
      <c r="G25" s="62"/>
    </row>
    <row r="26" spans="1:7" x14ac:dyDescent="0.25">
      <c r="A26" s="61"/>
      <c r="B26" s="61"/>
      <c r="C26" s="61"/>
      <c r="D26" s="61"/>
      <c r="E26" s="61"/>
      <c r="F26" s="61"/>
      <c r="G26" s="62"/>
    </row>
    <row r="27" spans="1:7" x14ac:dyDescent="0.25">
      <c r="A27" s="61"/>
      <c r="B27" s="61"/>
      <c r="C27" s="61"/>
      <c r="D27" s="61"/>
      <c r="E27" s="61"/>
      <c r="F27" s="61"/>
      <c r="G27" s="62"/>
    </row>
    <row r="28" spans="1:7" x14ac:dyDescent="0.25">
      <c r="A28" s="61"/>
      <c r="B28" s="61"/>
      <c r="C28" s="61"/>
      <c r="D28" s="61"/>
      <c r="E28" s="61"/>
      <c r="F28" s="61"/>
      <c r="G28" s="62"/>
    </row>
    <row r="29" spans="1:7" x14ac:dyDescent="0.25">
      <c r="A29" s="61"/>
      <c r="B29" s="61"/>
      <c r="C29" s="61"/>
      <c r="D29" s="61"/>
      <c r="E29" s="61"/>
      <c r="F29" s="61"/>
      <c r="G29" s="62"/>
    </row>
    <row r="30" spans="1:7" x14ac:dyDescent="0.25">
      <c r="A30" s="61"/>
      <c r="B30" s="61"/>
      <c r="C30" s="61"/>
      <c r="D30" s="61"/>
      <c r="E30" s="61"/>
      <c r="F30" s="61"/>
      <c r="G30" s="62"/>
    </row>
    <row r="31" spans="1:7" x14ac:dyDescent="0.25">
      <c r="A31" s="61"/>
      <c r="B31" s="61"/>
      <c r="C31" s="61"/>
      <c r="D31" s="61"/>
      <c r="E31" s="61"/>
      <c r="F31" s="61"/>
      <c r="G31" s="62"/>
    </row>
    <row r="32" spans="1:7" x14ac:dyDescent="0.25">
      <c r="A32" s="61"/>
      <c r="B32" s="61"/>
      <c r="C32" s="61"/>
      <c r="D32" s="61"/>
      <c r="E32" s="61"/>
      <c r="F32" s="61"/>
      <c r="G32" s="62"/>
    </row>
    <row r="33" spans="1:7" x14ac:dyDescent="0.25">
      <c r="A33" s="61"/>
      <c r="B33" s="61"/>
      <c r="C33" s="61"/>
      <c r="D33" s="61"/>
      <c r="E33" s="61"/>
      <c r="F33" s="61"/>
      <c r="G33" s="62"/>
    </row>
    <row r="34" spans="1:7" x14ac:dyDescent="0.25">
      <c r="A34" s="61"/>
      <c r="B34" s="61"/>
      <c r="C34" s="61"/>
      <c r="D34" s="61"/>
      <c r="E34" s="61"/>
      <c r="F34" s="61"/>
      <c r="G34" s="62"/>
    </row>
    <row r="35" spans="1:7" x14ac:dyDescent="0.25">
      <c r="A35" s="61"/>
      <c r="B35" s="61"/>
      <c r="C35" s="61"/>
      <c r="D35" s="61"/>
      <c r="E35" s="61"/>
      <c r="F35" s="61"/>
      <c r="G35" s="62"/>
    </row>
    <row r="36" spans="1:7" x14ac:dyDescent="0.25">
      <c r="A36" s="61"/>
      <c r="B36" s="61"/>
      <c r="C36" s="61"/>
      <c r="D36" s="61"/>
      <c r="E36" s="61"/>
      <c r="F36" s="61"/>
      <c r="G36" s="62"/>
    </row>
    <row r="37" spans="1:7" x14ac:dyDescent="0.25">
      <c r="A37" s="61"/>
      <c r="B37" s="61"/>
      <c r="C37" s="61"/>
      <c r="D37" s="61"/>
      <c r="E37" s="61"/>
      <c r="F37" s="61"/>
      <c r="G37" s="62"/>
    </row>
    <row r="38" spans="1:7" x14ac:dyDescent="0.25">
      <c r="A38" s="61"/>
      <c r="B38" s="61"/>
      <c r="C38" s="61"/>
      <c r="D38" s="61"/>
      <c r="E38" s="61"/>
      <c r="F38" s="61"/>
      <c r="G38" s="62"/>
    </row>
    <row r="39" spans="1:7" x14ac:dyDescent="0.25">
      <c r="A39" s="61"/>
      <c r="B39" s="61"/>
      <c r="C39" s="61"/>
      <c r="D39" s="61"/>
      <c r="E39" s="61"/>
      <c r="F39" s="61"/>
      <c r="G39" s="62"/>
    </row>
  </sheetData>
  <sheetProtection formatCells="0" insertHyperlinks="0" sort="0" autoFilter="0" pivotTables="0"/>
  <mergeCells count="1">
    <mergeCell ref="A1:G1"/>
  </mergeCells>
  <dataValidations count="4">
    <dataValidation type="list" operator="equal" allowBlank="1" showErrorMessage="1" sqref="D3:E39">
      <formula1>"Oui,Non"</formula1>
      <formula2>0</formula2>
    </dataValidation>
    <dataValidation type="whole" allowBlank="1" showInputMessage="1" showErrorMessage="1" prompt="Nombres entiers" sqref="G3:G39">
      <formula1>0</formula1>
      <formula2>10000000000</formula2>
    </dataValidation>
    <dataValidation type="list" allowBlank="1" showInputMessage="1" showErrorMessage="1" sqref="B3:B39">
      <formula1>Projets_pour_élèves</formula1>
    </dataValidation>
    <dataValidation operator="equal" allowBlank="1" showErrorMessage="1" sqref="F3:F1048576"/>
  </dataValidations>
  <pageMargins left="0.78749999999999998" right="0.78749999999999998" top="1.0249999999999999" bottom="1.0249999999999999" header="0.78749999999999998" footer="0.78749999999999998"/>
  <pageSetup paperSize="9" scale="57" firstPageNumber="0" orientation="landscape"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Listes!$A$89:$A$92</xm:f>
          </x14:formula1>
          <xm:sqref>A3:A39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sheetPr>
  <dimension ref="A1:M80"/>
  <sheetViews>
    <sheetView view="pageBreakPreview" topLeftCell="D1" zoomScale="80" zoomScaleNormal="80" zoomScaleSheetLayoutView="80" workbookViewId="0">
      <pane ySplit="2" topLeftCell="A3" activePane="bottomLeft" state="frozen"/>
      <selection pane="bottomLeft" activeCell="L2" sqref="A2:L2"/>
    </sheetView>
  </sheetViews>
  <sheetFormatPr baseColWidth="10" defaultColWidth="10.5" defaultRowHeight="15" x14ac:dyDescent="0.25"/>
  <cols>
    <col min="1" max="1" width="30.5" style="93" customWidth="1"/>
    <col min="2" max="2" width="20.5" style="93" customWidth="1"/>
    <col min="3" max="3" width="21.875" style="93" customWidth="1"/>
    <col min="4" max="6" width="17.625" style="93" customWidth="1"/>
    <col min="7" max="7" width="29.375" style="93" customWidth="1"/>
    <col min="8" max="8" width="15.125" style="93" customWidth="1"/>
    <col min="9" max="9" width="36.625" style="93" customWidth="1"/>
    <col min="10" max="10" width="28.75" style="93" customWidth="1"/>
    <col min="11" max="11" width="0" style="93" hidden="1" customWidth="1"/>
    <col min="12" max="12" width="17.25" style="93" customWidth="1"/>
    <col min="13" max="13" width="12.75" style="93" customWidth="1"/>
    <col min="14" max="16384" width="10.5" style="93"/>
  </cols>
  <sheetData>
    <row r="1" spans="1:13" ht="77.45" customHeight="1" thickBot="1" x14ac:dyDescent="0.3">
      <c r="A1" s="247" t="s">
        <v>2152</v>
      </c>
      <c r="B1" s="248"/>
      <c r="C1" s="248"/>
      <c r="D1" s="248"/>
      <c r="E1" s="248"/>
      <c r="F1" s="248"/>
      <c r="G1" s="248"/>
      <c r="H1" s="248"/>
      <c r="I1" s="248"/>
      <c r="J1" s="248"/>
      <c r="K1" s="248"/>
      <c r="L1" s="249"/>
    </row>
    <row r="2" spans="1:13" s="94" customFormat="1" ht="90" customHeight="1" x14ac:dyDescent="0.2">
      <c r="A2" s="47" t="s">
        <v>43</v>
      </c>
      <c r="B2" s="47" t="s">
        <v>44</v>
      </c>
      <c r="C2" s="47" t="s">
        <v>45</v>
      </c>
      <c r="D2" s="47" t="s">
        <v>1082</v>
      </c>
      <c r="E2" s="92" t="s">
        <v>2061</v>
      </c>
      <c r="F2" s="92" t="s">
        <v>2321</v>
      </c>
      <c r="G2" s="47" t="s">
        <v>46</v>
      </c>
      <c r="H2" s="47" t="s">
        <v>2168</v>
      </c>
      <c r="I2" s="47" t="s">
        <v>47</v>
      </c>
      <c r="J2" s="47" t="s">
        <v>48</v>
      </c>
      <c r="K2" s="94" t="s">
        <v>42</v>
      </c>
      <c r="L2" s="98" t="s">
        <v>2075</v>
      </c>
      <c r="M2" s="94" t="s">
        <v>2151</v>
      </c>
    </row>
    <row r="3" spans="1:13" x14ac:dyDescent="0.25">
      <c r="A3" s="95"/>
      <c r="B3" s="95"/>
      <c r="C3" s="95"/>
      <c r="D3" s="95"/>
      <c r="E3" s="95"/>
      <c r="F3" s="95"/>
      <c r="G3" s="95"/>
      <c r="H3" s="96"/>
      <c r="I3" s="96"/>
      <c r="J3" s="96"/>
      <c r="K3" s="93" t="e">
        <f>Compilation!A2</f>
        <v>#N/A</v>
      </c>
      <c r="L3" s="95"/>
    </row>
    <row r="4" spans="1:13" x14ac:dyDescent="0.25">
      <c r="A4" s="95"/>
      <c r="B4" s="95"/>
      <c r="C4" s="95"/>
      <c r="D4" s="95"/>
      <c r="E4" s="95"/>
      <c r="F4" s="95"/>
      <c r="G4" s="95"/>
      <c r="H4" s="96"/>
      <c r="I4" s="96"/>
      <c r="J4" s="96"/>
      <c r="L4" s="95"/>
    </row>
    <row r="5" spans="1:13" x14ac:dyDescent="0.25">
      <c r="A5" s="95"/>
      <c r="B5" s="95"/>
      <c r="C5" s="95"/>
      <c r="D5" s="95"/>
      <c r="E5" s="95"/>
      <c r="F5" s="95"/>
      <c r="G5" s="95"/>
      <c r="H5" s="96"/>
      <c r="I5" s="96"/>
      <c r="J5" s="96"/>
      <c r="L5" s="95"/>
    </row>
    <row r="6" spans="1:13" x14ac:dyDescent="0.25">
      <c r="A6" s="95"/>
      <c r="B6" s="95"/>
      <c r="C6" s="95"/>
      <c r="D6" s="95"/>
      <c r="E6" s="95"/>
      <c r="F6" s="95"/>
      <c r="G6" s="95"/>
      <c r="H6" s="96"/>
      <c r="I6" s="96"/>
      <c r="J6" s="96"/>
      <c r="L6" s="95"/>
    </row>
    <row r="7" spans="1:13" x14ac:dyDescent="0.25">
      <c r="A7" s="95"/>
      <c r="B7" s="95"/>
      <c r="C7" s="95"/>
      <c r="D7" s="95"/>
      <c r="E7" s="95"/>
      <c r="F7" s="95"/>
      <c r="G7" s="95"/>
      <c r="H7" s="96"/>
      <c r="I7" s="96"/>
      <c r="J7" s="96"/>
      <c r="L7" s="95"/>
    </row>
    <row r="8" spans="1:13" x14ac:dyDescent="0.25">
      <c r="A8" s="95"/>
      <c r="B8" s="95"/>
      <c r="C8" s="95"/>
      <c r="D8" s="95"/>
      <c r="E8" s="95"/>
      <c r="F8" s="95"/>
      <c r="G8" s="95"/>
      <c r="H8" s="96"/>
      <c r="I8" s="96"/>
      <c r="J8" s="96"/>
      <c r="L8" s="95"/>
    </row>
    <row r="9" spans="1:13" x14ac:dyDescent="0.25">
      <c r="A9" s="95"/>
      <c r="B9" s="95"/>
      <c r="C9" s="95"/>
      <c r="D9" s="95"/>
      <c r="E9" s="95"/>
      <c r="F9" s="95"/>
      <c r="G9" s="95"/>
      <c r="H9" s="96"/>
      <c r="I9" s="96"/>
      <c r="J9" s="96"/>
      <c r="L9" s="95"/>
    </row>
    <row r="10" spans="1:13" x14ac:dyDescent="0.25">
      <c r="A10" s="95"/>
      <c r="B10" s="95"/>
      <c r="C10" s="95"/>
      <c r="D10" s="95"/>
      <c r="E10" s="95"/>
      <c r="F10" s="95"/>
      <c r="G10" s="95"/>
      <c r="H10" s="96"/>
      <c r="I10" s="96"/>
      <c r="J10" s="96"/>
      <c r="L10" s="95"/>
    </row>
    <row r="11" spans="1:13" x14ac:dyDescent="0.25">
      <c r="A11" s="95"/>
      <c r="B11" s="95"/>
      <c r="C11" s="95"/>
      <c r="D11" s="95"/>
      <c r="E11" s="95"/>
      <c r="F11" s="95"/>
      <c r="G11" s="95"/>
      <c r="H11" s="96"/>
      <c r="I11" s="96"/>
      <c r="J11" s="96"/>
      <c r="L11" s="95"/>
    </row>
    <row r="12" spans="1:13" x14ac:dyDescent="0.25">
      <c r="A12" s="95"/>
      <c r="B12" s="95"/>
      <c r="C12" s="95"/>
      <c r="D12" s="95"/>
      <c r="E12" s="95"/>
      <c r="F12" s="95"/>
      <c r="G12" s="95"/>
      <c r="H12" s="96"/>
      <c r="I12" s="96"/>
      <c r="J12" s="96"/>
      <c r="L12" s="95"/>
    </row>
    <row r="13" spans="1:13" x14ac:dyDescent="0.25">
      <c r="A13" s="95"/>
      <c r="B13" s="95"/>
      <c r="C13" s="95"/>
      <c r="D13" s="95"/>
      <c r="E13" s="95"/>
      <c r="F13" s="95"/>
      <c r="G13" s="95"/>
      <c r="H13" s="96"/>
      <c r="I13" s="96"/>
      <c r="J13" s="96"/>
      <c r="L13" s="95"/>
    </row>
    <row r="14" spans="1:13" x14ac:dyDescent="0.25">
      <c r="A14" s="95"/>
      <c r="B14" s="95"/>
      <c r="C14" s="95"/>
      <c r="D14" s="95"/>
      <c r="E14" s="95"/>
      <c r="F14" s="95"/>
      <c r="G14" s="95"/>
      <c r="H14" s="96"/>
      <c r="I14" s="96"/>
      <c r="J14" s="96"/>
      <c r="L14" s="95"/>
    </row>
    <row r="15" spans="1:13" x14ac:dyDescent="0.25">
      <c r="A15" s="95"/>
      <c r="B15" s="95"/>
      <c r="C15" s="95"/>
      <c r="D15" s="95"/>
      <c r="E15" s="95"/>
      <c r="F15" s="95"/>
      <c r="G15" s="95"/>
      <c r="H15" s="96"/>
      <c r="I15" s="96"/>
      <c r="J15" s="96"/>
      <c r="L15" s="95"/>
    </row>
    <row r="16" spans="1:13" x14ac:dyDescent="0.25">
      <c r="A16" s="95"/>
      <c r="B16" s="95"/>
      <c r="C16" s="95"/>
      <c r="D16" s="95"/>
      <c r="E16" s="95"/>
      <c r="F16" s="95"/>
      <c r="G16" s="95"/>
      <c r="H16" s="96"/>
      <c r="I16" s="96"/>
      <c r="J16" s="96"/>
      <c r="L16" s="95"/>
    </row>
    <row r="17" spans="1:12" x14ac:dyDescent="0.25">
      <c r="A17" s="95"/>
      <c r="B17" s="95"/>
      <c r="C17" s="95"/>
      <c r="D17" s="95"/>
      <c r="E17" s="95"/>
      <c r="F17" s="95"/>
      <c r="G17" s="95"/>
      <c r="H17" s="96"/>
      <c r="I17" s="96"/>
      <c r="J17" s="96"/>
      <c r="L17" s="95"/>
    </row>
    <row r="18" spans="1:12" x14ac:dyDescent="0.25">
      <c r="A18" s="95"/>
      <c r="B18" s="95"/>
      <c r="C18" s="95"/>
      <c r="D18" s="95"/>
      <c r="E18" s="95"/>
      <c r="F18" s="95"/>
      <c r="G18" s="95"/>
      <c r="H18" s="96"/>
      <c r="I18" s="96"/>
      <c r="J18" s="96"/>
      <c r="L18" s="95"/>
    </row>
    <row r="19" spans="1:12" x14ac:dyDescent="0.25">
      <c r="A19" s="95"/>
      <c r="B19" s="95"/>
      <c r="C19" s="95"/>
      <c r="D19" s="95"/>
      <c r="E19" s="95"/>
      <c r="F19" s="95"/>
      <c r="G19" s="95"/>
      <c r="H19" s="96"/>
      <c r="I19" s="96"/>
      <c r="J19" s="96"/>
      <c r="L19" s="95"/>
    </row>
    <row r="20" spans="1:12" x14ac:dyDescent="0.25">
      <c r="A20" s="95"/>
      <c r="B20" s="95"/>
      <c r="C20" s="95"/>
      <c r="D20" s="95"/>
      <c r="E20" s="95"/>
      <c r="F20" s="95"/>
      <c r="G20" s="95"/>
      <c r="H20" s="96"/>
      <c r="I20" s="96"/>
      <c r="J20" s="96"/>
      <c r="L20" s="95"/>
    </row>
    <row r="21" spans="1:12" x14ac:dyDescent="0.25">
      <c r="A21" s="95"/>
      <c r="B21" s="95"/>
      <c r="C21" s="95"/>
      <c r="D21" s="95"/>
      <c r="E21" s="95"/>
      <c r="F21" s="95"/>
      <c r="G21" s="95"/>
      <c r="H21" s="96"/>
      <c r="I21" s="96"/>
      <c r="J21" s="96"/>
      <c r="L21" s="95"/>
    </row>
    <row r="22" spans="1:12" x14ac:dyDescent="0.25">
      <c r="A22" s="95"/>
      <c r="B22" s="95"/>
      <c r="C22" s="95"/>
      <c r="D22" s="95"/>
      <c r="E22" s="95"/>
      <c r="F22" s="95"/>
      <c r="G22" s="95"/>
      <c r="H22" s="96"/>
      <c r="I22" s="96"/>
      <c r="J22" s="96"/>
      <c r="L22" s="95"/>
    </row>
    <row r="23" spans="1:12" x14ac:dyDescent="0.25">
      <c r="A23" s="95"/>
      <c r="B23" s="95"/>
      <c r="C23" s="95"/>
      <c r="D23" s="95"/>
      <c r="E23" s="95"/>
      <c r="F23" s="95"/>
      <c r="G23" s="95"/>
      <c r="H23" s="96"/>
      <c r="I23" s="96"/>
      <c r="J23" s="96"/>
      <c r="L23" s="95"/>
    </row>
    <row r="24" spans="1:12" x14ac:dyDescent="0.25">
      <c r="A24" s="95"/>
      <c r="B24" s="95"/>
      <c r="C24" s="95"/>
      <c r="D24" s="95"/>
      <c r="E24" s="95"/>
      <c r="F24" s="95"/>
      <c r="G24" s="95"/>
      <c r="H24" s="96"/>
      <c r="I24" s="96"/>
      <c r="J24" s="96"/>
      <c r="L24" s="95"/>
    </row>
    <row r="25" spans="1:12" x14ac:dyDescent="0.25">
      <c r="A25" s="95"/>
      <c r="B25" s="95"/>
      <c r="C25" s="95"/>
      <c r="D25" s="95"/>
      <c r="E25" s="95"/>
      <c r="F25" s="95"/>
      <c r="G25" s="95"/>
      <c r="H25" s="96"/>
      <c r="I25" s="96"/>
      <c r="J25" s="96"/>
      <c r="L25" s="95"/>
    </row>
    <row r="26" spans="1:12" x14ac:dyDescent="0.25">
      <c r="A26" s="95"/>
      <c r="B26" s="95"/>
      <c r="C26" s="95"/>
      <c r="D26" s="95"/>
      <c r="E26" s="95"/>
      <c r="F26" s="95"/>
      <c r="G26" s="95"/>
      <c r="H26" s="96"/>
      <c r="I26" s="96"/>
      <c r="J26" s="96"/>
      <c r="L26" s="95"/>
    </row>
    <row r="27" spans="1:12" x14ac:dyDescent="0.25">
      <c r="A27" s="95"/>
      <c r="B27" s="95"/>
      <c r="C27" s="95"/>
      <c r="D27" s="95"/>
      <c r="E27" s="95"/>
      <c r="F27" s="95"/>
      <c r="G27" s="95"/>
      <c r="H27" s="96"/>
      <c r="I27" s="96"/>
      <c r="J27" s="96"/>
      <c r="L27" s="95"/>
    </row>
    <row r="28" spans="1:12" x14ac:dyDescent="0.25">
      <c r="A28" s="95"/>
      <c r="B28" s="95"/>
      <c r="C28" s="95"/>
      <c r="D28" s="95"/>
      <c r="E28" s="95"/>
      <c r="F28" s="95"/>
      <c r="G28" s="95"/>
      <c r="H28" s="96"/>
      <c r="I28" s="96"/>
      <c r="J28" s="96"/>
      <c r="L28" s="95"/>
    </row>
    <row r="29" spans="1:12" x14ac:dyDescent="0.25">
      <c r="A29" s="95"/>
      <c r="B29" s="95"/>
      <c r="C29" s="95"/>
      <c r="D29" s="95"/>
      <c r="E29" s="95"/>
      <c r="F29" s="95"/>
      <c r="G29" s="95"/>
      <c r="H29" s="96"/>
      <c r="I29" s="96"/>
      <c r="J29" s="96"/>
      <c r="L29" s="95"/>
    </row>
    <row r="30" spans="1:12" x14ac:dyDescent="0.25">
      <c r="A30" s="95"/>
      <c r="B30" s="95"/>
      <c r="C30" s="95"/>
      <c r="D30" s="95"/>
      <c r="E30" s="95"/>
      <c r="F30" s="95"/>
      <c r="G30" s="95"/>
      <c r="H30" s="96"/>
      <c r="I30" s="96"/>
      <c r="J30" s="96"/>
      <c r="L30" s="95"/>
    </row>
    <row r="31" spans="1:12" x14ac:dyDescent="0.25">
      <c r="H31" s="97"/>
      <c r="I31" s="97"/>
      <c r="J31" s="97"/>
    </row>
    <row r="32" spans="1:12" x14ac:dyDescent="0.25">
      <c r="H32" s="97"/>
      <c r="I32" s="97"/>
      <c r="J32" s="97"/>
    </row>
    <row r="33" spans="8:10" x14ac:dyDescent="0.25">
      <c r="H33" s="97"/>
      <c r="I33" s="97"/>
      <c r="J33" s="97"/>
    </row>
    <row r="34" spans="8:10" x14ac:dyDescent="0.25">
      <c r="H34" s="97"/>
      <c r="I34" s="97"/>
      <c r="J34" s="97"/>
    </row>
    <row r="35" spans="8:10" x14ac:dyDescent="0.25">
      <c r="H35" s="97"/>
      <c r="I35" s="97"/>
      <c r="J35" s="97"/>
    </row>
    <row r="36" spans="8:10" x14ac:dyDescent="0.25">
      <c r="H36" s="97"/>
      <c r="I36" s="97"/>
      <c r="J36" s="97"/>
    </row>
    <row r="37" spans="8:10" x14ac:dyDescent="0.25">
      <c r="H37" s="97"/>
      <c r="I37" s="97"/>
      <c r="J37" s="97"/>
    </row>
    <row r="38" spans="8:10" x14ac:dyDescent="0.25">
      <c r="H38" s="97"/>
      <c r="I38" s="97"/>
      <c r="J38" s="97"/>
    </row>
    <row r="39" spans="8:10" x14ac:dyDescent="0.25">
      <c r="H39" s="97"/>
      <c r="I39" s="97"/>
      <c r="J39" s="97"/>
    </row>
    <row r="40" spans="8:10" x14ac:dyDescent="0.25">
      <c r="H40" s="97"/>
      <c r="I40" s="97"/>
      <c r="J40" s="97"/>
    </row>
    <row r="41" spans="8:10" x14ac:dyDescent="0.25">
      <c r="H41" s="97"/>
      <c r="I41" s="97"/>
      <c r="J41" s="97"/>
    </row>
    <row r="42" spans="8:10" x14ac:dyDescent="0.25">
      <c r="H42" s="97"/>
      <c r="I42" s="97"/>
      <c r="J42" s="97"/>
    </row>
    <row r="43" spans="8:10" x14ac:dyDescent="0.25">
      <c r="H43" s="97"/>
      <c r="I43" s="97"/>
      <c r="J43" s="97"/>
    </row>
    <row r="44" spans="8:10" x14ac:dyDescent="0.25">
      <c r="H44" s="97"/>
      <c r="I44" s="97"/>
      <c r="J44" s="97"/>
    </row>
    <row r="45" spans="8:10" x14ac:dyDescent="0.25">
      <c r="H45" s="97"/>
      <c r="I45" s="97"/>
      <c r="J45" s="97"/>
    </row>
    <row r="46" spans="8:10" x14ac:dyDescent="0.25">
      <c r="H46" s="97"/>
      <c r="I46" s="97"/>
      <c r="J46" s="97"/>
    </row>
    <row r="47" spans="8:10" x14ac:dyDescent="0.25">
      <c r="H47" s="97"/>
      <c r="I47" s="97"/>
      <c r="J47" s="97"/>
    </row>
    <row r="48" spans="8:10" x14ac:dyDescent="0.25">
      <c r="H48" s="97"/>
      <c r="I48" s="97"/>
      <c r="J48" s="97"/>
    </row>
    <row r="49" spans="8:10" x14ac:dyDescent="0.25">
      <c r="H49" s="97"/>
      <c r="I49" s="97"/>
      <c r="J49" s="97"/>
    </row>
    <row r="50" spans="8:10" x14ac:dyDescent="0.25">
      <c r="H50" s="97"/>
      <c r="I50" s="97"/>
      <c r="J50" s="97"/>
    </row>
    <row r="51" spans="8:10" x14ac:dyDescent="0.25">
      <c r="H51" s="97"/>
      <c r="I51" s="97"/>
      <c r="J51" s="97"/>
    </row>
    <row r="52" spans="8:10" x14ac:dyDescent="0.25">
      <c r="H52" s="97"/>
      <c r="I52" s="97"/>
      <c r="J52" s="97"/>
    </row>
    <row r="53" spans="8:10" x14ac:dyDescent="0.25">
      <c r="H53" s="97"/>
      <c r="I53" s="97"/>
      <c r="J53" s="97"/>
    </row>
    <row r="54" spans="8:10" x14ac:dyDescent="0.25">
      <c r="H54" s="97"/>
      <c r="I54" s="97"/>
      <c r="J54" s="97"/>
    </row>
    <row r="55" spans="8:10" x14ac:dyDescent="0.25">
      <c r="H55" s="97"/>
      <c r="I55" s="97"/>
      <c r="J55" s="97"/>
    </row>
    <row r="56" spans="8:10" x14ac:dyDescent="0.25">
      <c r="H56" s="97"/>
      <c r="I56" s="97"/>
      <c r="J56" s="97"/>
    </row>
    <row r="57" spans="8:10" x14ac:dyDescent="0.25">
      <c r="H57" s="97"/>
      <c r="I57" s="97"/>
      <c r="J57" s="97"/>
    </row>
    <row r="58" spans="8:10" x14ac:dyDescent="0.25">
      <c r="H58" s="97"/>
      <c r="I58" s="97"/>
      <c r="J58" s="97"/>
    </row>
    <row r="59" spans="8:10" x14ac:dyDescent="0.25">
      <c r="H59" s="97"/>
      <c r="I59" s="97"/>
      <c r="J59" s="97"/>
    </row>
    <row r="60" spans="8:10" x14ac:dyDescent="0.25">
      <c r="H60" s="97"/>
      <c r="I60" s="97"/>
      <c r="J60" s="97"/>
    </row>
    <row r="61" spans="8:10" x14ac:dyDescent="0.25">
      <c r="H61" s="97"/>
      <c r="I61" s="97"/>
      <c r="J61" s="97"/>
    </row>
    <row r="62" spans="8:10" x14ac:dyDescent="0.25">
      <c r="H62" s="97"/>
      <c r="I62" s="97"/>
      <c r="J62" s="97"/>
    </row>
    <row r="63" spans="8:10" x14ac:dyDescent="0.25">
      <c r="H63" s="97"/>
      <c r="I63" s="97"/>
      <c r="J63" s="97"/>
    </row>
    <row r="64" spans="8:10" x14ac:dyDescent="0.25">
      <c r="H64" s="97"/>
      <c r="I64" s="97"/>
      <c r="J64" s="97"/>
    </row>
    <row r="65" spans="8:10" x14ac:dyDescent="0.25">
      <c r="H65" s="97"/>
      <c r="I65" s="97"/>
      <c r="J65" s="97"/>
    </row>
    <row r="66" spans="8:10" x14ac:dyDescent="0.25">
      <c r="H66" s="97"/>
      <c r="I66" s="97"/>
      <c r="J66" s="97"/>
    </row>
    <row r="67" spans="8:10" x14ac:dyDescent="0.25">
      <c r="H67" s="97"/>
      <c r="I67" s="97"/>
      <c r="J67" s="97"/>
    </row>
    <row r="68" spans="8:10" x14ac:dyDescent="0.25">
      <c r="H68" s="97"/>
      <c r="I68" s="97"/>
      <c r="J68" s="97"/>
    </row>
    <row r="69" spans="8:10" x14ac:dyDescent="0.25">
      <c r="H69" s="97"/>
      <c r="I69" s="97"/>
      <c r="J69" s="97"/>
    </row>
    <row r="70" spans="8:10" x14ac:dyDescent="0.25">
      <c r="H70" s="97"/>
      <c r="I70" s="97"/>
      <c r="J70" s="97"/>
    </row>
    <row r="71" spans="8:10" x14ac:dyDescent="0.25">
      <c r="H71" s="97"/>
      <c r="I71" s="97"/>
      <c r="J71" s="97"/>
    </row>
    <row r="72" spans="8:10" x14ac:dyDescent="0.25">
      <c r="H72" s="97"/>
      <c r="I72" s="97"/>
      <c r="J72" s="97"/>
    </row>
    <row r="73" spans="8:10" x14ac:dyDescent="0.25">
      <c r="H73" s="97"/>
      <c r="I73" s="97"/>
      <c r="J73" s="97"/>
    </row>
    <row r="74" spans="8:10" x14ac:dyDescent="0.25">
      <c r="H74" s="97"/>
      <c r="I74" s="97"/>
      <c r="J74" s="97"/>
    </row>
    <row r="75" spans="8:10" x14ac:dyDescent="0.25">
      <c r="H75" s="97"/>
      <c r="I75" s="97"/>
      <c r="J75" s="97"/>
    </row>
    <row r="76" spans="8:10" x14ac:dyDescent="0.25">
      <c r="H76" s="97"/>
      <c r="I76" s="97"/>
      <c r="J76" s="97"/>
    </row>
    <row r="77" spans="8:10" x14ac:dyDescent="0.25">
      <c r="H77" s="97"/>
      <c r="I77" s="97"/>
      <c r="J77" s="97"/>
    </row>
    <row r="78" spans="8:10" x14ac:dyDescent="0.25">
      <c r="H78" s="97"/>
      <c r="I78" s="97"/>
      <c r="J78" s="97"/>
    </row>
    <row r="79" spans="8:10" x14ac:dyDescent="0.25">
      <c r="H79" s="97"/>
      <c r="I79" s="97"/>
      <c r="J79" s="97"/>
    </row>
    <row r="80" spans="8:10" x14ac:dyDescent="0.25">
      <c r="H80" s="97"/>
      <c r="I80" s="97"/>
      <c r="J80" s="97"/>
    </row>
  </sheetData>
  <sheetProtection formatCells="0" insertHyperlinks="0" sort="0" autoFilter="0" pivotTables="0"/>
  <mergeCells count="1">
    <mergeCell ref="A1:L1"/>
  </mergeCells>
  <dataValidations count="4">
    <dataValidation type="list" operator="equal" allowBlank="1" showErrorMessage="1" sqref="D3:E30">
      <formula1>"Oui,Non"</formula1>
      <formula2>0</formula2>
    </dataValidation>
    <dataValidation type="whole" operator="greaterThanOrEqual" allowBlank="1" showInputMessage="1" showErrorMessage="1" prompt="Nombres entiers d'heures, sans préciser &quot;h&quot;" sqref="I3:I30">
      <formula1>0</formula1>
    </dataValidation>
    <dataValidation type="whole" operator="greaterThanOrEqual" allowBlank="1" showInputMessage="1" showErrorMessage="1" prompt="Nombres entiers" sqref="H3:H30 J3:J30">
      <formula1>0</formula1>
    </dataValidation>
    <dataValidation operator="equal" allowBlank="1" showErrorMessage="1" sqref="F3:F1048576"/>
  </dataValidations>
  <pageMargins left="0.78749999999999998" right="0.78749999999999998" top="1.0249999999999999" bottom="1.0249999999999999" header="0.78749999999999998" footer="0.78749999999999998"/>
  <pageSetup paperSize="9" scale="46" firstPageNumber="0" orientation="landscape" horizontalDpi="300" verticalDpi="300" r:id="rId1"/>
  <headerFooter alignWithMargins="0">
    <oddHeader>&amp;C&amp;10&amp;A</oddHeader>
    <oddFooter>&amp;C&amp;10Page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Listes!$A$44:$A$45</xm:f>
          </x14:formula1>
          <xm:sqref>B3:B30</xm:sqref>
        </x14:dataValidation>
        <x14:dataValidation type="list" allowBlank="1" showInputMessage="1" showErrorMessage="1">
          <x14:formula1>
            <xm:f>Listes!$A$60:$A$61</xm:f>
          </x14:formula1>
          <xm:sqref>C3:C30</xm:sqref>
        </x14:dataValidation>
        <x14:dataValidation type="list" allowBlank="1" showInputMessage="1" showErrorMessage="1">
          <x14:formula1>
            <xm:f>Listes!$A$49:$A$57</xm:f>
          </x14:formula1>
          <xm:sqref>G3:G30</xm:sqref>
        </x14:dataValidation>
        <x14:dataValidation type="list" allowBlank="1" showInputMessage="1" showErrorMessage="1">
          <x14:formula1>
            <xm:f>Listes!$A$2:$A$3</xm:f>
          </x14:formula1>
          <xm:sqref>L3:L30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Q76"/>
  <sheetViews>
    <sheetView workbookViewId="0">
      <selection activeCell="A77" sqref="A77:XFD83"/>
    </sheetView>
  </sheetViews>
  <sheetFormatPr baseColWidth="10" defaultColWidth="10.5" defaultRowHeight="15" x14ac:dyDescent="0.25"/>
  <cols>
    <col min="1" max="1" width="13.125" style="1" customWidth="1"/>
    <col min="2" max="16384" width="10.5" style="1"/>
  </cols>
  <sheetData>
    <row r="1" spans="1:17" ht="74.25" customHeight="1" x14ac:dyDescent="0.25">
      <c r="A1" s="2" t="s">
        <v>55</v>
      </c>
      <c r="B1" s="7" t="s">
        <v>56</v>
      </c>
      <c r="C1" s="2" t="s">
        <v>57</v>
      </c>
      <c r="D1" s="8" t="s">
        <v>58</v>
      </c>
      <c r="E1" s="2" t="s">
        <v>59</v>
      </c>
      <c r="F1" s="2" t="s">
        <v>60</v>
      </c>
      <c r="G1" s="2" t="s">
        <v>61</v>
      </c>
      <c r="H1" s="9" t="s">
        <v>62</v>
      </c>
      <c r="I1" s="9" t="s">
        <v>63</v>
      </c>
      <c r="J1" s="10" t="s">
        <v>64</v>
      </c>
      <c r="K1" s="2" t="s">
        <v>65</v>
      </c>
      <c r="L1" s="2" t="s">
        <v>66</v>
      </c>
      <c r="M1" s="2" t="s">
        <v>67</v>
      </c>
      <c r="N1" s="2" t="s">
        <v>68</v>
      </c>
      <c r="O1" s="2" t="s">
        <v>69</v>
      </c>
      <c r="P1" s="2" t="s">
        <v>70</v>
      </c>
      <c r="Q1" s="2" t="s">
        <v>71</v>
      </c>
    </row>
    <row r="2" spans="1:17" ht="81.599999999999994" customHeight="1" x14ac:dyDescent="0.25">
      <c r="A2" s="11" t="s">
        <v>431</v>
      </c>
      <c r="B2" s="12">
        <v>1</v>
      </c>
      <c r="C2" s="30">
        <v>38384</v>
      </c>
      <c r="D2" s="15" t="s">
        <v>432</v>
      </c>
      <c r="E2" s="11" t="s">
        <v>433</v>
      </c>
      <c r="F2" s="11" t="s">
        <v>434</v>
      </c>
      <c r="G2" s="17" t="s">
        <v>353</v>
      </c>
      <c r="H2" s="15" t="s">
        <v>354</v>
      </c>
      <c r="I2" s="27" t="s">
        <v>355</v>
      </c>
      <c r="J2" s="31" t="s">
        <v>435</v>
      </c>
      <c r="K2" s="24" t="s">
        <v>436</v>
      </c>
      <c r="L2" s="24" t="s">
        <v>989</v>
      </c>
      <c r="M2" s="13" t="s">
        <v>437</v>
      </c>
      <c r="N2" s="13" t="s">
        <v>990</v>
      </c>
      <c r="O2" s="13"/>
      <c r="P2" s="24" t="s">
        <v>1062</v>
      </c>
      <c r="Q2" s="24" t="s">
        <v>169</v>
      </c>
    </row>
    <row r="3" spans="1:17" ht="73.150000000000006" customHeight="1" x14ac:dyDescent="0.25">
      <c r="A3" s="11" t="s">
        <v>558</v>
      </c>
      <c r="B3" s="12">
        <v>3</v>
      </c>
      <c r="C3" s="30">
        <v>38130</v>
      </c>
      <c r="D3" s="15" t="s">
        <v>559</v>
      </c>
      <c r="E3" s="11" t="s">
        <v>352</v>
      </c>
      <c r="F3" s="11" t="s">
        <v>560</v>
      </c>
      <c r="G3" s="22"/>
      <c r="H3" s="27"/>
      <c r="I3" s="27" t="s">
        <v>355</v>
      </c>
      <c r="J3" s="31" t="s">
        <v>561</v>
      </c>
      <c r="K3" s="24" t="s">
        <v>562</v>
      </c>
      <c r="L3" s="14" t="s">
        <v>991</v>
      </c>
      <c r="M3" s="13" t="s">
        <v>563</v>
      </c>
      <c r="N3" s="24" t="s">
        <v>564</v>
      </c>
      <c r="O3" s="13" t="s">
        <v>565</v>
      </c>
      <c r="P3" s="25" t="s">
        <v>566</v>
      </c>
      <c r="Q3" s="24" t="s">
        <v>201</v>
      </c>
    </row>
    <row r="4" spans="1:17" ht="46.9" customHeight="1" x14ac:dyDescent="0.25">
      <c r="A4" s="11" t="s">
        <v>669</v>
      </c>
      <c r="B4" s="12">
        <v>4</v>
      </c>
      <c r="C4" s="30">
        <v>38457</v>
      </c>
      <c r="D4" s="15" t="s">
        <v>992</v>
      </c>
      <c r="E4" s="11" t="s">
        <v>670</v>
      </c>
      <c r="F4" s="11" t="s">
        <v>671</v>
      </c>
      <c r="G4" s="22"/>
      <c r="H4" s="21" t="s">
        <v>354</v>
      </c>
      <c r="I4" s="15" t="s">
        <v>355</v>
      </c>
      <c r="J4" s="31" t="s">
        <v>672</v>
      </c>
      <c r="K4" s="24" t="s">
        <v>673</v>
      </c>
      <c r="L4" s="14" t="s">
        <v>993</v>
      </c>
      <c r="M4" s="13" t="s">
        <v>674</v>
      </c>
      <c r="N4" s="24"/>
      <c r="O4" s="13"/>
      <c r="P4" s="25"/>
      <c r="Q4" s="24" t="s">
        <v>81</v>
      </c>
    </row>
    <row r="5" spans="1:17" ht="150" x14ac:dyDescent="0.25">
      <c r="A5" s="11" t="s">
        <v>994</v>
      </c>
      <c r="B5" s="12">
        <v>5</v>
      </c>
      <c r="C5" s="30">
        <v>38034</v>
      </c>
      <c r="D5" s="15" t="s">
        <v>457</v>
      </c>
      <c r="E5" s="11" t="s">
        <v>458</v>
      </c>
      <c r="F5" s="11" t="s">
        <v>459</v>
      </c>
      <c r="G5" s="17" t="s">
        <v>460</v>
      </c>
      <c r="H5" s="15" t="s">
        <v>461</v>
      </c>
      <c r="I5" s="15" t="s">
        <v>355</v>
      </c>
      <c r="J5" s="31" t="s">
        <v>462</v>
      </c>
      <c r="K5" s="24" t="s">
        <v>463</v>
      </c>
      <c r="L5" s="14" t="s">
        <v>995</v>
      </c>
      <c r="M5" s="13" t="s">
        <v>464</v>
      </c>
      <c r="N5" s="24" t="s">
        <v>465</v>
      </c>
      <c r="O5" s="24" t="s">
        <v>466</v>
      </c>
      <c r="P5" s="24"/>
      <c r="Q5" s="24" t="s">
        <v>169</v>
      </c>
    </row>
    <row r="6" spans="1:17" ht="46.9" customHeight="1" x14ac:dyDescent="0.25">
      <c r="A6" s="11" t="s">
        <v>629</v>
      </c>
      <c r="B6" s="12">
        <v>7</v>
      </c>
      <c r="C6" s="30">
        <v>38332</v>
      </c>
      <c r="D6" s="15" t="s">
        <v>630</v>
      </c>
      <c r="E6" s="11" t="s">
        <v>631</v>
      </c>
      <c r="F6" s="11" t="s">
        <v>632</v>
      </c>
      <c r="G6" s="22"/>
      <c r="H6" s="15" t="s">
        <v>461</v>
      </c>
      <c r="I6" s="15" t="s">
        <v>355</v>
      </c>
      <c r="J6" s="31" t="s">
        <v>633</v>
      </c>
      <c r="K6" s="32" t="s">
        <v>996</v>
      </c>
      <c r="L6" s="14" t="s">
        <v>634</v>
      </c>
      <c r="M6" s="13" t="s">
        <v>1063</v>
      </c>
      <c r="N6" s="13" t="s">
        <v>635</v>
      </c>
      <c r="O6" s="13" t="s">
        <v>636</v>
      </c>
      <c r="P6" s="25"/>
      <c r="Q6" s="24" t="s">
        <v>201</v>
      </c>
    </row>
    <row r="7" spans="1:17" ht="90" x14ac:dyDescent="0.25">
      <c r="A7" s="11" t="s">
        <v>515</v>
      </c>
      <c r="B7" s="12">
        <v>8</v>
      </c>
      <c r="C7" s="30">
        <v>38006</v>
      </c>
      <c r="D7" s="15" t="s">
        <v>516</v>
      </c>
      <c r="E7" s="11" t="s">
        <v>517</v>
      </c>
      <c r="F7" s="11" t="s">
        <v>518</v>
      </c>
      <c r="G7" s="17" t="s">
        <v>519</v>
      </c>
      <c r="H7" s="15" t="s">
        <v>98</v>
      </c>
      <c r="I7" s="15" t="s">
        <v>99</v>
      </c>
      <c r="J7" s="31" t="s">
        <v>520</v>
      </c>
      <c r="K7" s="24" t="s">
        <v>521</v>
      </c>
      <c r="L7" s="23" t="s">
        <v>522</v>
      </c>
      <c r="M7" s="13" t="s">
        <v>523</v>
      </c>
      <c r="N7" s="13" t="s">
        <v>524</v>
      </c>
      <c r="O7" s="25"/>
      <c r="P7" s="24" t="s">
        <v>525</v>
      </c>
      <c r="Q7" s="24" t="s">
        <v>201</v>
      </c>
    </row>
    <row r="8" spans="1:17" ht="46.9" customHeight="1" x14ac:dyDescent="0.25">
      <c r="A8" s="11" t="s">
        <v>588</v>
      </c>
      <c r="B8" s="12">
        <v>9</v>
      </c>
      <c r="C8" s="30">
        <v>38314</v>
      </c>
      <c r="D8" s="15" t="s">
        <v>589</v>
      </c>
      <c r="E8" s="11" t="s">
        <v>96</v>
      </c>
      <c r="F8" s="11" t="s">
        <v>590</v>
      </c>
      <c r="G8" s="17"/>
      <c r="H8" s="15" t="s">
        <v>98</v>
      </c>
      <c r="I8" s="15" t="s">
        <v>99</v>
      </c>
      <c r="J8" s="31" t="s">
        <v>591</v>
      </c>
      <c r="K8" s="24" t="s">
        <v>592</v>
      </c>
      <c r="L8" s="24"/>
      <c r="M8" s="13" t="s">
        <v>593</v>
      </c>
      <c r="N8" s="13" t="s">
        <v>594</v>
      </c>
      <c r="O8" s="13" t="s">
        <v>595</v>
      </c>
      <c r="P8" s="26"/>
      <c r="Q8" s="24" t="s">
        <v>201</v>
      </c>
    </row>
    <row r="9" spans="1:17" ht="150" x14ac:dyDescent="0.25">
      <c r="A9" s="11" t="s">
        <v>94</v>
      </c>
      <c r="B9" s="12">
        <v>10</v>
      </c>
      <c r="C9" s="30">
        <v>38075</v>
      </c>
      <c r="D9" s="15" t="s">
        <v>95</v>
      </c>
      <c r="E9" s="11" t="s">
        <v>96</v>
      </c>
      <c r="F9" s="11" t="s">
        <v>97</v>
      </c>
      <c r="G9" s="17"/>
      <c r="H9" s="16" t="s">
        <v>98</v>
      </c>
      <c r="I9" s="16" t="s">
        <v>99</v>
      </c>
      <c r="J9" s="31" t="s">
        <v>100</v>
      </c>
      <c r="K9" s="24" t="s">
        <v>103</v>
      </c>
      <c r="L9" s="14" t="s">
        <v>101</v>
      </c>
      <c r="M9" s="13" t="s">
        <v>1064</v>
      </c>
      <c r="N9" s="13"/>
      <c r="O9" s="13" t="s">
        <v>102</v>
      </c>
      <c r="P9" s="25" t="s">
        <v>103</v>
      </c>
      <c r="Q9" s="24" t="s">
        <v>81</v>
      </c>
    </row>
    <row r="10" spans="1:17" ht="46.9" customHeight="1" x14ac:dyDescent="0.25">
      <c r="A10" s="11" t="s">
        <v>997</v>
      </c>
      <c r="B10" s="12">
        <v>11</v>
      </c>
      <c r="C10" s="30">
        <v>38547</v>
      </c>
      <c r="D10" s="15" t="s">
        <v>181</v>
      </c>
      <c r="E10" s="11" t="s">
        <v>182</v>
      </c>
      <c r="F10" s="11" t="s">
        <v>183</v>
      </c>
      <c r="G10" s="22"/>
      <c r="H10" s="15" t="s">
        <v>116</v>
      </c>
      <c r="I10" s="27" t="s">
        <v>99</v>
      </c>
      <c r="J10" s="31" t="s">
        <v>184</v>
      </c>
      <c r="K10" s="32" t="s">
        <v>185</v>
      </c>
      <c r="L10" s="14" t="s">
        <v>186</v>
      </c>
      <c r="M10" s="13" t="s">
        <v>187</v>
      </c>
      <c r="N10" s="13" t="s">
        <v>188</v>
      </c>
      <c r="O10" s="13" t="s">
        <v>189</v>
      </c>
      <c r="P10" s="32" t="s">
        <v>190</v>
      </c>
      <c r="Q10" s="24" t="s">
        <v>81</v>
      </c>
    </row>
    <row r="11" spans="1:17" ht="135" x14ac:dyDescent="0.25">
      <c r="A11" s="11" t="s">
        <v>467</v>
      </c>
      <c r="B11" s="12">
        <v>12</v>
      </c>
      <c r="C11" s="30">
        <v>38422</v>
      </c>
      <c r="D11" s="15" t="s">
        <v>468</v>
      </c>
      <c r="E11" s="11" t="s">
        <v>469</v>
      </c>
      <c r="F11" s="11" t="s">
        <v>470</v>
      </c>
      <c r="G11" s="22"/>
      <c r="H11" s="15" t="s">
        <v>116</v>
      </c>
      <c r="I11" s="15" t="s">
        <v>99</v>
      </c>
      <c r="J11" s="31" t="s">
        <v>471</v>
      </c>
      <c r="K11" s="24" t="s">
        <v>472</v>
      </c>
      <c r="L11" s="14" t="s">
        <v>473</v>
      </c>
      <c r="M11" s="13" t="s">
        <v>1065</v>
      </c>
      <c r="N11" s="13" t="s">
        <v>474</v>
      </c>
      <c r="O11" s="13" t="s">
        <v>998</v>
      </c>
      <c r="P11" s="25" t="s">
        <v>999</v>
      </c>
      <c r="Q11" s="24" t="s">
        <v>81</v>
      </c>
    </row>
    <row r="12" spans="1:17" ht="120" x14ac:dyDescent="0.25">
      <c r="A12" s="11" t="s">
        <v>748</v>
      </c>
      <c r="B12" s="12">
        <v>13</v>
      </c>
      <c r="C12" s="30">
        <v>38140</v>
      </c>
      <c r="D12" s="15" t="s">
        <v>749</v>
      </c>
      <c r="E12" s="11" t="s">
        <v>750</v>
      </c>
      <c r="F12" s="11" t="s">
        <v>640</v>
      </c>
      <c r="G12" s="17"/>
      <c r="H12" s="27" t="s">
        <v>116</v>
      </c>
      <c r="I12" s="27" t="s">
        <v>99</v>
      </c>
      <c r="J12" s="31" t="s">
        <v>751</v>
      </c>
      <c r="K12" s="24" t="s">
        <v>752</v>
      </c>
      <c r="L12" s="14" t="s">
        <v>753</v>
      </c>
      <c r="M12" s="13" t="s">
        <v>754</v>
      </c>
      <c r="N12" s="13"/>
      <c r="O12" s="13" t="s">
        <v>755</v>
      </c>
      <c r="P12" s="25"/>
      <c r="Q12" s="24" t="s">
        <v>81</v>
      </c>
    </row>
    <row r="13" spans="1:17" ht="31.15" customHeight="1" x14ac:dyDescent="0.25">
      <c r="A13" s="11" t="s">
        <v>637</v>
      </c>
      <c r="B13" s="12">
        <v>14</v>
      </c>
      <c r="C13" s="30">
        <v>38140</v>
      </c>
      <c r="D13" s="15" t="s">
        <v>638</v>
      </c>
      <c r="E13" s="11" t="s">
        <v>639</v>
      </c>
      <c r="F13" s="11" t="s">
        <v>640</v>
      </c>
      <c r="G13" s="22"/>
      <c r="H13" s="15" t="s">
        <v>116</v>
      </c>
      <c r="I13" s="15" t="s">
        <v>99</v>
      </c>
      <c r="J13" s="31" t="s">
        <v>641</v>
      </c>
      <c r="K13" s="24" t="s">
        <v>642</v>
      </c>
      <c r="L13" s="14" t="s">
        <v>643</v>
      </c>
      <c r="M13" s="13" t="s">
        <v>1066</v>
      </c>
      <c r="N13" s="13" t="s">
        <v>644</v>
      </c>
      <c r="O13" s="13" t="s">
        <v>645</v>
      </c>
      <c r="P13" s="25" t="s">
        <v>646</v>
      </c>
      <c r="Q13" s="24" t="s">
        <v>81</v>
      </c>
    </row>
    <row r="14" spans="1:17" ht="135" x14ac:dyDescent="0.25">
      <c r="A14" s="11" t="s">
        <v>1000</v>
      </c>
      <c r="B14" s="12">
        <v>15</v>
      </c>
      <c r="C14" s="30">
        <v>38397</v>
      </c>
      <c r="D14" s="15" t="s">
        <v>113</v>
      </c>
      <c r="E14" s="11" t="s">
        <v>114</v>
      </c>
      <c r="F14" s="11" t="s">
        <v>115</v>
      </c>
      <c r="G14" s="17"/>
      <c r="H14" s="15" t="s">
        <v>116</v>
      </c>
      <c r="I14" s="15" t="s">
        <v>99</v>
      </c>
      <c r="J14" s="31" t="s">
        <v>117</v>
      </c>
      <c r="K14" s="24" t="s">
        <v>118</v>
      </c>
      <c r="L14" s="14" t="s">
        <v>119</v>
      </c>
      <c r="M14" s="13" t="s">
        <v>120</v>
      </c>
      <c r="N14" s="13" t="s">
        <v>121</v>
      </c>
      <c r="O14" s="13" t="s">
        <v>122</v>
      </c>
      <c r="P14" s="25" t="s">
        <v>123</v>
      </c>
      <c r="Q14" s="24" t="s">
        <v>81</v>
      </c>
    </row>
    <row r="15" spans="1:17" ht="120" x14ac:dyDescent="0.25">
      <c r="A15" s="11" t="s">
        <v>1001</v>
      </c>
      <c r="B15" s="12">
        <v>18</v>
      </c>
      <c r="C15" s="30">
        <v>38511</v>
      </c>
      <c r="D15" s="15" t="s">
        <v>410</v>
      </c>
      <c r="E15" s="11" t="s">
        <v>358</v>
      </c>
      <c r="F15" s="11" t="s">
        <v>359</v>
      </c>
      <c r="G15" s="22"/>
      <c r="H15" s="15" t="s">
        <v>116</v>
      </c>
      <c r="I15" s="27" t="s">
        <v>99</v>
      </c>
      <c r="J15" s="31" t="s">
        <v>360</v>
      </c>
      <c r="K15" s="32" t="s">
        <v>1002</v>
      </c>
      <c r="L15" s="14" t="s">
        <v>411</v>
      </c>
      <c r="M15" s="13" t="s">
        <v>1067</v>
      </c>
      <c r="N15" s="13" t="s">
        <v>412</v>
      </c>
      <c r="O15" s="24"/>
      <c r="P15" s="25"/>
      <c r="Q15" s="24" t="s">
        <v>81</v>
      </c>
    </row>
    <row r="16" spans="1:17" ht="46.9" customHeight="1" x14ac:dyDescent="0.25">
      <c r="A16" s="11" t="s">
        <v>1003</v>
      </c>
      <c r="B16" s="12">
        <v>19</v>
      </c>
      <c r="C16" s="30">
        <v>38417</v>
      </c>
      <c r="D16" s="15" t="s">
        <v>1004</v>
      </c>
      <c r="E16" s="11" t="s">
        <v>358</v>
      </c>
      <c r="F16" s="11" t="s">
        <v>1005</v>
      </c>
      <c r="G16" s="17"/>
      <c r="H16" s="15" t="s">
        <v>116</v>
      </c>
      <c r="I16" s="15" t="s">
        <v>99</v>
      </c>
      <c r="J16" s="31" t="s">
        <v>718</v>
      </c>
      <c r="K16" s="24" t="s">
        <v>719</v>
      </c>
      <c r="L16" s="25"/>
      <c r="M16" s="13" t="s">
        <v>720</v>
      </c>
      <c r="N16" s="13" t="s">
        <v>721</v>
      </c>
      <c r="O16" s="13" t="s">
        <v>722</v>
      </c>
      <c r="P16" s="25" t="s">
        <v>1006</v>
      </c>
      <c r="Q16" s="24" t="s">
        <v>81</v>
      </c>
    </row>
    <row r="17" spans="1:17" ht="150" x14ac:dyDescent="0.25">
      <c r="A17" s="11" t="s">
        <v>1007</v>
      </c>
      <c r="B17" s="12">
        <v>20</v>
      </c>
      <c r="C17" s="30">
        <v>38511</v>
      </c>
      <c r="D17" s="15" t="s">
        <v>357</v>
      </c>
      <c r="E17" s="11" t="s">
        <v>358</v>
      </c>
      <c r="F17" s="11" t="s">
        <v>359</v>
      </c>
      <c r="G17" s="17"/>
      <c r="H17" s="15" t="s">
        <v>116</v>
      </c>
      <c r="I17" s="15" t="s">
        <v>99</v>
      </c>
      <c r="J17" s="31" t="s">
        <v>360</v>
      </c>
      <c r="K17" s="24" t="s">
        <v>361</v>
      </c>
      <c r="L17" s="14" t="s">
        <v>362</v>
      </c>
      <c r="M17" s="13" t="s">
        <v>363</v>
      </c>
      <c r="N17" s="13" t="s">
        <v>364</v>
      </c>
      <c r="O17" s="13" t="s">
        <v>365</v>
      </c>
      <c r="P17" s="14" t="s">
        <v>366</v>
      </c>
      <c r="Q17" s="24" t="s">
        <v>81</v>
      </c>
    </row>
    <row r="18" spans="1:17" ht="135" x14ac:dyDescent="0.25">
      <c r="A18" s="11" t="s">
        <v>526</v>
      </c>
      <c r="B18" s="12">
        <v>21</v>
      </c>
      <c r="C18" s="30">
        <v>38085</v>
      </c>
      <c r="D18" s="15" t="s">
        <v>527</v>
      </c>
      <c r="E18" s="11" t="s">
        <v>528</v>
      </c>
      <c r="F18" s="11" t="s">
        <v>529</v>
      </c>
      <c r="G18" s="17" t="s">
        <v>530</v>
      </c>
      <c r="H18" s="15" t="s">
        <v>531</v>
      </c>
      <c r="I18" s="15" t="s">
        <v>87</v>
      </c>
      <c r="J18" s="31" t="s">
        <v>532</v>
      </c>
      <c r="K18" s="24" t="s">
        <v>533</v>
      </c>
      <c r="L18" s="25"/>
      <c r="M18" s="13" t="s">
        <v>534</v>
      </c>
      <c r="N18" s="13" t="s">
        <v>535</v>
      </c>
      <c r="O18" s="24" t="s">
        <v>536</v>
      </c>
      <c r="P18" s="24" t="s">
        <v>537</v>
      </c>
      <c r="Q18" s="24" t="s">
        <v>201</v>
      </c>
    </row>
    <row r="19" spans="1:17" ht="105" x14ac:dyDescent="0.25">
      <c r="A19" s="17" t="s">
        <v>596</v>
      </c>
      <c r="B19" s="12">
        <v>22</v>
      </c>
      <c r="C19" s="30">
        <v>38507</v>
      </c>
      <c r="D19" s="15" t="s">
        <v>597</v>
      </c>
      <c r="E19" s="17">
        <v>38230</v>
      </c>
      <c r="F19" s="17" t="s">
        <v>598</v>
      </c>
      <c r="G19" s="17" t="s">
        <v>599</v>
      </c>
      <c r="H19" s="15" t="s">
        <v>531</v>
      </c>
      <c r="I19" s="15" t="s">
        <v>87</v>
      </c>
      <c r="J19" s="31" t="s">
        <v>600</v>
      </c>
      <c r="K19" s="24" t="s">
        <v>601</v>
      </c>
      <c r="L19" s="25" t="s">
        <v>602</v>
      </c>
      <c r="M19" s="13" t="s">
        <v>603</v>
      </c>
      <c r="N19" s="13" t="s">
        <v>604</v>
      </c>
      <c r="O19" s="13"/>
      <c r="P19" s="25" t="s">
        <v>605</v>
      </c>
      <c r="Q19" s="24" t="s">
        <v>201</v>
      </c>
    </row>
    <row r="20" spans="1:17" ht="62.45" customHeight="1" x14ac:dyDescent="0.25">
      <c r="A20" s="11" t="s">
        <v>422</v>
      </c>
      <c r="B20" s="12">
        <v>23</v>
      </c>
      <c r="C20" s="30">
        <v>38365</v>
      </c>
      <c r="D20" s="15" t="s">
        <v>423</v>
      </c>
      <c r="E20" s="11" t="s">
        <v>424</v>
      </c>
      <c r="F20" s="11" t="s">
        <v>425</v>
      </c>
      <c r="G20" s="17"/>
      <c r="H20" s="15" t="s">
        <v>86</v>
      </c>
      <c r="I20" s="15" t="s">
        <v>87</v>
      </c>
      <c r="J20" s="31" t="s">
        <v>426</v>
      </c>
      <c r="K20" s="24" t="s">
        <v>427</v>
      </c>
      <c r="L20" s="14" t="s">
        <v>428</v>
      </c>
      <c r="M20" s="13" t="s">
        <v>1068</v>
      </c>
      <c r="N20" s="13"/>
      <c r="O20" s="13" t="s">
        <v>429</v>
      </c>
      <c r="P20" s="25" t="s">
        <v>430</v>
      </c>
      <c r="Q20" s="24" t="s">
        <v>81</v>
      </c>
    </row>
    <row r="21" spans="1:17" ht="135" x14ac:dyDescent="0.25">
      <c r="A21" s="11" t="s">
        <v>82</v>
      </c>
      <c r="B21" s="12">
        <v>24</v>
      </c>
      <c r="C21" s="30">
        <v>38067</v>
      </c>
      <c r="D21" s="15" t="s">
        <v>83</v>
      </c>
      <c r="E21" s="11" t="s">
        <v>84</v>
      </c>
      <c r="F21" s="11" t="s">
        <v>85</v>
      </c>
      <c r="G21" s="22"/>
      <c r="H21" s="15" t="s">
        <v>86</v>
      </c>
      <c r="I21" s="15" t="s">
        <v>87</v>
      </c>
      <c r="J21" s="31" t="s">
        <v>88</v>
      </c>
      <c r="K21" s="32" t="s">
        <v>89</v>
      </c>
      <c r="L21" s="25" t="s">
        <v>90</v>
      </c>
      <c r="M21" s="13" t="s">
        <v>91</v>
      </c>
      <c r="N21" s="13"/>
      <c r="O21" s="13" t="s">
        <v>92</v>
      </c>
      <c r="P21" s="25" t="s">
        <v>93</v>
      </c>
      <c r="Q21" s="24" t="s">
        <v>81</v>
      </c>
    </row>
    <row r="22" spans="1:17" ht="135" x14ac:dyDescent="0.25">
      <c r="A22" s="11" t="s">
        <v>733</v>
      </c>
      <c r="B22" s="12">
        <v>25</v>
      </c>
      <c r="C22" s="30">
        <v>38022</v>
      </c>
      <c r="D22" s="15" t="s">
        <v>1009</v>
      </c>
      <c r="E22" s="11" t="s">
        <v>1010</v>
      </c>
      <c r="F22" s="11" t="s">
        <v>734</v>
      </c>
      <c r="G22" s="17" t="s">
        <v>735</v>
      </c>
      <c r="H22" s="16" t="s">
        <v>86</v>
      </c>
      <c r="I22" s="16" t="s">
        <v>87</v>
      </c>
      <c r="J22" s="31" t="s">
        <v>736</v>
      </c>
      <c r="K22" s="24" t="s">
        <v>737</v>
      </c>
      <c r="L22" s="25" t="s">
        <v>738</v>
      </c>
      <c r="M22" s="13" t="s">
        <v>739</v>
      </c>
      <c r="N22" s="13" t="s">
        <v>740</v>
      </c>
      <c r="O22" s="24"/>
      <c r="P22" s="25"/>
      <c r="Q22" s="24" t="s">
        <v>81</v>
      </c>
    </row>
    <row r="23" spans="1:17" ht="165" x14ac:dyDescent="0.25">
      <c r="A23" s="11" t="s">
        <v>1011</v>
      </c>
      <c r="B23" s="12">
        <v>26</v>
      </c>
      <c r="C23" s="30">
        <v>38425</v>
      </c>
      <c r="D23" s="15" t="s">
        <v>333</v>
      </c>
      <c r="E23" s="11" t="s">
        <v>334</v>
      </c>
      <c r="F23" s="11" t="s">
        <v>335</v>
      </c>
      <c r="G23" s="17" t="s">
        <v>336</v>
      </c>
      <c r="H23" s="27" t="s">
        <v>337</v>
      </c>
      <c r="I23" s="27" t="s">
        <v>206</v>
      </c>
      <c r="J23" s="31" t="s">
        <v>338</v>
      </c>
      <c r="K23" s="24" t="s">
        <v>339</v>
      </c>
      <c r="L23" s="25" t="s">
        <v>340</v>
      </c>
      <c r="M23" s="13" t="s">
        <v>341</v>
      </c>
      <c r="N23" s="13" t="s">
        <v>342</v>
      </c>
      <c r="O23" s="13" t="s">
        <v>343</v>
      </c>
      <c r="P23" s="25" t="s">
        <v>344</v>
      </c>
      <c r="Q23" s="24" t="s">
        <v>169</v>
      </c>
    </row>
    <row r="24" spans="1:17" ht="46.9" customHeight="1" x14ac:dyDescent="0.25">
      <c r="A24" s="11" t="s">
        <v>768</v>
      </c>
      <c r="B24" s="12">
        <v>27</v>
      </c>
      <c r="C24" s="30">
        <v>38157</v>
      </c>
      <c r="D24" s="15" t="s">
        <v>769</v>
      </c>
      <c r="E24" s="11" t="s">
        <v>770</v>
      </c>
      <c r="F24" s="11" t="s">
        <v>771</v>
      </c>
      <c r="G24" s="17" t="s">
        <v>267</v>
      </c>
      <c r="H24" s="15" t="s">
        <v>205</v>
      </c>
      <c r="I24" s="15" t="s">
        <v>206</v>
      </c>
      <c r="J24" s="31" t="s">
        <v>772</v>
      </c>
      <c r="K24" s="24" t="s">
        <v>773</v>
      </c>
      <c r="L24" s="14"/>
      <c r="M24" s="13" t="s">
        <v>774</v>
      </c>
      <c r="N24" s="13" t="s">
        <v>775</v>
      </c>
      <c r="O24" s="13" t="s">
        <v>776</v>
      </c>
      <c r="P24" s="25" t="s">
        <v>777</v>
      </c>
      <c r="Q24" s="24" t="s">
        <v>778</v>
      </c>
    </row>
    <row r="25" spans="1:17" ht="240" x14ac:dyDescent="0.25">
      <c r="A25" s="11" t="s">
        <v>263</v>
      </c>
      <c r="B25" s="12">
        <v>28</v>
      </c>
      <c r="C25" s="30">
        <v>38544</v>
      </c>
      <c r="D25" s="15" t="s">
        <v>264</v>
      </c>
      <c r="E25" s="11" t="s">
        <v>265</v>
      </c>
      <c r="F25" s="11" t="s">
        <v>266</v>
      </c>
      <c r="G25" s="17" t="s">
        <v>267</v>
      </c>
      <c r="H25" s="27" t="s">
        <v>205</v>
      </c>
      <c r="I25" s="27" t="s">
        <v>206</v>
      </c>
      <c r="J25" s="31" t="s">
        <v>268</v>
      </c>
      <c r="K25" s="24" t="s">
        <v>269</v>
      </c>
      <c r="L25" s="25" t="s">
        <v>270</v>
      </c>
      <c r="M25" s="13" t="s">
        <v>271</v>
      </c>
      <c r="N25" s="13" t="s">
        <v>272</v>
      </c>
      <c r="O25" s="13" t="s">
        <v>273</v>
      </c>
      <c r="P25" s="25" t="s">
        <v>274</v>
      </c>
      <c r="Q25" s="24" t="s">
        <v>201</v>
      </c>
    </row>
    <row r="26" spans="1:17" ht="46.9" customHeight="1" x14ac:dyDescent="0.25">
      <c r="A26" s="11" t="s">
        <v>202</v>
      </c>
      <c r="B26" s="12">
        <v>29</v>
      </c>
      <c r="C26" s="30">
        <v>38131</v>
      </c>
      <c r="D26" s="15" t="s">
        <v>1012</v>
      </c>
      <c r="E26" s="11" t="s">
        <v>203</v>
      </c>
      <c r="F26" s="11" t="s">
        <v>204</v>
      </c>
      <c r="G26" s="17"/>
      <c r="H26" s="27" t="s">
        <v>205</v>
      </c>
      <c r="I26" s="27" t="s">
        <v>206</v>
      </c>
      <c r="J26" s="31" t="s">
        <v>207</v>
      </c>
      <c r="K26" s="24" t="s">
        <v>208</v>
      </c>
      <c r="L26" s="25" t="s">
        <v>209</v>
      </c>
      <c r="M26" s="13" t="s">
        <v>210</v>
      </c>
      <c r="N26" s="13" t="s">
        <v>211</v>
      </c>
      <c r="O26" s="13"/>
      <c r="P26" s="25" t="s">
        <v>208</v>
      </c>
      <c r="Q26" s="24" t="s">
        <v>81</v>
      </c>
    </row>
    <row r="27" spans="1:17" ht="120" x14ac:dyDescent="0.25">
      <c r="A27" s="11" t="s">
        <v>390</v>
      </c>
      <c r="B27" s="12">
        <v>30</v>
      </c>
      <c r="C27" s="30">
        <v>38087</v>
      </c>
      <c r="D27" s="15" t="s">
        <v>1013</v>
      </c>
      <c r="E27" s="11" t="s">
        <v>391</v>
      </c>
      <c r="F27" s="11" t="s">
        <v>392</v>
      </c>
      <c r="G27" s="22"/>
      <c r="H27" s="16" t="s">
        <v>205</v>
      </c>
      <c r="I27" s="27" t="s">
        <v>206</v>
      </c>
      <c r="J27" s="31" t="s">
        <v>393</v>
      </c>
      <c r="K27" s="32" t="s">
        <v>394</v>
      </c>
      <c r="L27" s="25" t="s">
        <v>395</v>
      </c>
      <c r="M27" s="13" t="s">
        <v>396</v>
      </c>
      <c r="N27" s="14" t="s">
        <v>1014</v>
      </c>
      <c r="O27" s="13" t="s">
        <v>397</v>
      </c>
      <c r="P27" s="25" t="s">
        <v>398</v>
      </c>
      <c r="Q27" s="24" t="s">
        <v>81</v>
      </c>
    </row>
    <row r="28" spans="1:17" ht="135" x14ac:dyDescent="0.25">
      <c r="A28" s="17" t="s">
        <v>399</v>
      </c>
      <c r="B28" s="12">
        <v>31</v>
      </c>
      <c r="C28" s="30">
        <v>38487</v>
      </c>
      <c r="D28" s="15" t="s">
        <v>400</v>
      </c>
      <c r="E28" s="17">
        <v>38200</v>
      </c>
      <c r="F28" s="17" t="s">
        <v>401</v>
      </c>
      <c r="G28" s="33"/>
      <c r="H28" s="27" t="s">
        <v>402</v>
      </c>
      <c r="I28" s="27" t="s">
        <v>206</v>
      </c>
      <c r="J28" s="31" t="s">
        <v>403</v>
      </c>
      <c r="K28" s="24" t="s">
        <v>1015</v>
      </c>
      <c r="L28" s="24" t="s">
        <v>404</v>
      </c>
      <c r="M28" s="18" t="s">
        <v>405</v>
      </c>
      <c r="N28" s="24" t="s">
        <v>1016</v>
      </c>
      <c r="O28" s="24"/>
      <c r="P28" s="32" t="s">
        <v>406</v>
      </c>
      <c r="Q28" s="24" t="s">
        <v>81</v>
      </c>
    </row>
    <row r="29" spans="1:17" ht="46.9" customHeight="1" x14ac:dyDescent="0.25">
      <c r="A29" s="11" t="s">
        <v>567</v>
      </c>
      <c r="B29" s="12">
        <v>32</v>
      </c>
      <c r="C29" s="30">
        <v>38269</v>
      </c>
      <c r="D29" s="15" t="s">
        <v>568</v>
      </c>
      <c r="E29" s="11" t="s">
        <v>569</v>
      </c>
      <c r="F29" s="11" t="s">
        <v>570</v>
      </c>
      <c r="G29" s="22"/>
      <c r="H29" s="27" t="s">
        <v>571</v>
      </c>
      <c r="I29" s="27" t="s">
        <v>572</v>
      </c>
      <c r="J29" s="31" t="s">
        <v>573</v>
      </c>
      <c r="K29" s="24" t="s">
        <v>574</v>
      </c>
      <c r="L29" s="19"/>
      <c r="M29" s="19" t="s">
        <v>575</v>
      </c>
      <c r="N29" s="19"/>
      <c r="O29" s="19" t="s">
        <v>576</v>
      </c>
      <c r="P29" s="19" t="s">
        <v>577</v>
      </c>
      <c r="Q29" s="24" t="s">
        <v>201</v>
      </c>
    </row>
    <row r="30" spans="1:17" ht="135" x14ac:dyDescent="0.25">
      <c r="A30" s="11" t="s">
        <v>1017</v>
      </c>
      <c r="B30" s="12">
        <v>34</v>
      </c>
      <c r="C30" s="30">
        <v>38052</v>
      </c>
      <c r="D30" s="15" t="s">
        <v>1018</v>
      </c>
      <c r="E30" s="11" t="s">
        <v>448</v>
      </c>
      <c r="F30" s="11" t="s">
        <v>449</v>
      </c>
      <c r="G30" s="22" t="s">
        <v>450</v>
      </c>
      <c r="H30" s="15" t="s">
        <v>451</v>
      </c>
      <c r="I30" s="27" t="s">
        <v>1019</v>
      </c>
      <c r="J30" s="31" t="s">
        <v>452</v>
      </c>
      <c r="K30" s="24" t="s">
        <v>1020</v>
      </c>
      <c r="L30" s="14"/>
      <c r="M30" s="13" t="s">
        <v>514</v>
      </c>
      <c r="N30" s="13" t="s">
        <v>453</v>
      </c>
      <c r="O30" s="13" t="s">
        <v>454</v>
      </c>
      <c r="P30" s="25" t="s">
        <v>455</v>
      </c>
      <c r="Q30" s="24" t="s">
        <v>201</v>
      </c>
    </row>
    <row r="31" spans="1:17" ht="46.9" customHeight="1" x14ac:dyDescent="0.25">
      <c r="A31" s="11" t="s">
        <v>683</v>
      </c>
      <c r="B31" s="12">
        <v>35</v>
      </c>
      <c r="C31" s="30">
        <v>38449</v>
      </c>
      <c r="D31" s="17" t="s">
        <v>684</v>
      </c>
      <c r="E31" s="11" t="s">
        <v>685</v>
      </c>
      <c r="F31" s="11" t="s">
        <v>686</v>
      </c>
      <c r="G31" s="17" t="s">
        <v>687</v>
      </c>
      <c r="H31" s="15" t="s">
        <v>162</v>
      </c>
      <c r="I31" s="24"/>
      <c r="J31" s="31" t="s">
        <v>688</v>
      </c>
      <c r="K31" s="24" t="s">
        <v>689</v>
      </c>
      <c r="L31" s="14"/>
      <c r="M31" s="13" t="s">
        <v>1069</v>
      </c>
      <c r="N31" s="13"/>
      <c r="O31" s="13" t="s">
        <v>690</v>
      </c>
      <c r="P31" s="25" t="s">
        <v>691</v>
      </c>
      <c r="Q31" s="24" t="s">
        <v>81</v>
      </c>
    </row>
    <row r="32" spans="1:17" ht="150" x14ac:dyDescent="0.25">
      <c r="A32" s="11" t="s">
        <v>1021</v>
      </c>
      <c r="B32" s="12">
        <v>36</v>
      </c>
      <c r="C32" s="30">
        <v>38053</v>
      </c>
      <c r="D32" s="15" t="s">
        <v>159</v>
      </c>
      <c r="E32" s="11" t="s">
        <v>160</v>
      </c>
      <c r="F32" s="11" t="s">
        <v>161</v>
      </c>
      <c r="G32" s="17" t="s">
        <v>687</v>
      </c>
      <c r="H32" s="16" t="s">
        <v>162</v>
      </c>
      <c r="I32" s="16" t="s">
        <v>150</v>
      </c>
      <c r="J32" s="31" t="s">
        <v>163</v>
      </c>
      <c r="K32" s="24" t="s">
        <v>165</v>
      </c>
      <c r="L32" s="14" t="s">
        <v>165</v>
      </c>
      <c r="M32" s="13" t="s">
        <v>166</v>
      </c>
      <c r="N32" s="13" t="s">
        <v>167</v>
      </c>
      <c r="O32" s="13" t="s">
        <v>168</v>
      </c>
      <c r="P32" s="25" t="s">
        <v>1070</v>
      </c>
      <c r="Q32" s="24" t="s">
        <v>169</v>
      </c>
    </row>
    <row r="33" spans="1:17" ht="46.9" customHeight="1" x14ac:dyDescent="0.25">
      <c r="A33" s="11" t="s">
        <v>486</v>
      </c>
      <c r="B33" s="12">
        <v>37</v>
      </c>
      <c r="C33" s="30">
        <v>38537</v>
      </c>
      <c r="D33" s="15" t="s">
        <v>487</v>
      </c>
      <c r="E33" s="11" t="s">
        <v>488</v>
      </c>
      <c r="F33" s="11" t="s">
        <v>489</v>
      </c>
      <c r="G33" s="22" t="s">
        <v>687</v>
      </c>
      <c r="H33" s="27" t="s">
        <v>162</v>
      </c>
      <c r="I33" s="27" t="s">
        <v>150</v>
      </c>
      <c r="J33" s="31" t="s">
        <v>490</v>
      </c>
      <c r="K33" s="32" t="s">
        <v>491</v>
      </c>
      <c r="L33" s="14"/>
      <c r="M33" s="13" t="s">
        <v>492</v>
      </c>
      <c r="N33" s="24" t="s">
        <v>493</v>
      </c>
      <c r="O33" s="13" t="s">
        <v>494</v>
      </c>
      <c r="P33" s="25" t="s">
        <v>495</v>
      </c>
      <c r="Q33" s="24" t="s">
        <v>81</v>
      </c>
    </row>
    <row r="34" spans="1:17" ht="120" x14ac:dyDescent="0.25">
      <c r="A34" s="17" t="s">
        <v>505</v>
      </c>
      <c r="B34" s="12">
        <v>40</v>
      </c>
      <c r="C34" s="30">
        <v>38389</v>
      </c>
      <c r="D34" s="15" t="s">
        <v>506</v>
      </c>
      <c r="E34" s="17">
        <v>38790</v>
      </c>
      <c r="F34" s="17" t="s">
        <v>507</v>
      </c>
      <c r="G34" s="22" t="s">
        <v>508</v>
      </c>
      <c r="H34" s="15" t="s">
        <v>416</v>
      </c>
      <c r="I34" s="15" t="s">
        <v>150</v>
      </c>
      <c r="J34" s="31" t="s">
        <v>509</v>
      </c>
      <c r="K34" s="32" t="s">
        <v>510</v>
      </c>
      <c r="L34" s="14"/>
      <c r="M34" s="13" t="s">
        <v>511</v>
      </c>
      <c r="N34" s="13"/>
      <c r="O34" s="24"/>
      <c r="P34" s="25" t="s">
        <v>512</v>
      </c>
      <c r="Q34" s="24" t="s">
        <v>81</v>
      </c>
    </row>
    <row r="35" spans="1:17" ht="46.9" customHeight="1" x14ac:dyDescent="0.25">
      <c r="A35" s="11" t="s">
        <v>413</v>
      </c>
      <c r="B35" s="12">
        <v>41</v>
      </c>
      <c r="C35" s="30">
        <v>38189</v>
      </c>
      <c r="D35" s="15" t="s">
        <v>414</v>
      </c>
      <c r="E35" s="11" t="s">
        <v>148</v>
      </c>
      <c r="F35" s="11" t="s">
        <v>415</v>
      </c>
      <c r="G35" s="17"/>
      <c r="H35" s="27" t="s">
        <v>416</v>
      </c>
      <c r="I35" s="27" t="s">
        <v>150</v>
      </c>
      <c r="J35" s="31" t="s">
        <v>417</v>
      </c>
      <c r="K35" s="24" t="s">
        <v>418</v>
      </c>
      <c r="L35" s="14"/>
      <c r="M35" s="13" t="s">
        <v>419</v>
      </c>
      <c r="N35" s="13" t="s">
        <v>420</v>
      </c>
      <c r="O35" s="13" t="s">
        <v>421</v>
      </c>
      <c r="P35" s="25"/>
      <c r="Q35" s="24" t="s">
        <v>81</v>
      </c>
    </row>
    <row r="36" spans="1:17" ht="105" x14ac:dyDescent="0.25">
      <c r="A36" s="11" t="s">
        <v>1022</v>
      </c>
      <c r="B36" s="12">
        <v>42</v>
      </c>
      <c r="C36" s="30">
        <v>38519</v>
      </c>
      <c r="D36" s="17" t="s">
        <v>400</v>
      </c>
      <c r="E36" s="11" t="s">
        <v>148</v>
      </c>
      <c r="F36" s="11" t="s">
        <v>149</v>
      </c>
      <c r="G36" s="17"/>
      <c r="H36" s="17"/>
      <c r="I36" s="17" t="s">
        <v>150</v>
      </c>
      <c r="J36" s="34" t="s">
        <v>151</v>
      </c>
      <c r="K36" s="35" t="s">
        <v>152</v>
      </c>
      <c r="L36" s="14" t="s">
        <v>153</v>
      </c>
      <c r="M36" s="13" t="s">
        <v>154</v>
      </c>
      <c r="N36" s="13" t="s">
        <v>155</v>
      </c>
      <c r="O36" s="35" t="s">
        <v>156</v>
      </c>
      <c r="P36" s="35" t="s">
        <v>157</v>
      </c>
      <c r="Q36" s="35" t="s">
        <v>81</v>
      </c>
    </row>
    <row r="37" spans="1:17" ht="195" x14ac:dyDescent="0.25">
      <c r="A37" s="11" t="s">
        <v>1023</v>
      </c>
      <c r="B37" s="12">
        <v>44</v>
      </c>
      <c r="C37" s="30">
        <v>38559</v>
      </c>
      <c r="D37" s="15" t="s">
        <v>439</v>
      </c>
      <c r="E37" s="11" t="s">
        <v>440</v>
      </c>
      <c r="F37" s="11" t="s">
        <v>441</v>
      </c>
      <c r="G37" s="22" t="s">
        <v>1024</v>
      </c>
      <c r="H37" s="15" t="s">
        <v>442</v>
      </c>
      <c r="I37" s="27" t="s">
        <v>443</v>
      </c>
      <c r="J37" s="31" t="s">
        <v>444</v>
      </c>
      <c r="K37" s="25" t="s">
        <v>445</v>
      </c>
      <c r="L37" s="24"/>
      <c r="M37" s="13" t="s">
        <v>1071</v>
      </c>
      <c r="N37" s="13" t="s">
        <v>446</v>
      </c>
      <c r="O37" s="13"/>
      <c r="P37" s="24" t="s">
        <v>375</v>
      </c>
      <c r="Q37" s="24" t="s">
        <v>834</v>
      </c>
    </row>
    <row r="38" spans="1:17" ht="120" x14ac:dyDescent="0.25">
      <c r="A38" s="11" t="s">
        <v>538</v>
      </c>
      <c r="B38" s="12">
        <v>45</v>
      </c>
      <c r="C38" s="30">
        <v>38095</v>
      </c>
      <c r="D38" s="15" t="s">
        <v>539</v>
      </c>
      <c r="E38" s="11" t="s">
        <v>540</v>
      </c>
      <c r="F38" s="11" t="s">
        <v>541</v>
      </c>
      <c r="G38" s="22" t="s">
        <v>1024</v>
      </c>
      <c r="H38" s="27" t="s">
        <v>542</v>
      </c>
      <c r="I38" s="27" t="s">
        <v>443</v>
      </c>
      <c r="J38" s="31" t="s">
        <v>543</v>
      </c>
      <c r="K38" s="24" t="s">
        <v>544</v>
      </c>
      <c r="L38" s="14" t="s">
        <v>545</v>
      </c>
      <c r="M38" s="13" t="s">
        <v>546</v>
      </c>
      <c r="N38" s="24" t="s">
        <v>547</v>
      </c>
      <c r="O38" s="13" t="s">
        <v>548</v>
      </c>
      <c r="P38" s="25" t="s">
        <v>549</v>
      </c>
      <c r="Q38" s="24" t="s">
        <v>201</v>
      </c>
    </row>
    <row r="39" spans="1:17" ht="46.9" customHeight="1" x14ac:dyDescent="0.25">
      <c r="A39" s="11" t="s">
        <v>706</v>
      </c>
      <c r="B39" s="12">
        <v>46</v>
      </c>
      <c r="C39" s="30">
        <v>38416</v>
      </c>
      <c r="D39" s="15" t="s">
        <v>707</v>
      </c>
      <c r="E39" s="11" t="s">
        <v>540</v>
      </c>
      <c r="F39" s="11" t="s">
        <v>708</v>
      </c>
      <c r="G39" s="22" t="s">
        <v>1024</v>
      </c>
      <c r="H39" s="27" t="s">
        <v>370</v>
      </c>
      <c r="I39" s="27" t="s">
        <v>443</v>
      </c>
      <c r="J39" s="31" t="s">
        <v>709</v>
      </c>
      <c r="K39" s="24" t="s">
        <v>710</v>
      </c>
      <c r="L39" s="24" t="s">
        <v>711</v>
      </c>
      <c r="M39" s="13" t="s">
        <v>712</v>
      </c>
      <c r="N39" s="13" t="s">
        <v>713</v>
      </c>
      <c r="O39" s="13" t="s">
        <v>714</v>
      </c>
      <c r="P39" s="25" t="s">
        <v>715</v>
      </c>
      <c r="Q39" s="24" t="s">
        <v>81</v>
      </c>
    </row>
    <row r="40" spans="1:17" ht="195" x14ac:dyDescent="0.25">
      <c r="A40" s="11" t="s">
        <v>1025</v>
      </c>
      <c r="B40" s="12">
        <v>47</v>
      </c>
      <c r="C40" s="30">
        <v>38319</v>
      </c>
      <c r="D40" s="15" t="s">
        <v>1026</v>
      </c>
      <c r="E40" s="11" t="s">
        <v>368</v>
      </c>
      <c r="F40" s="11" t="s">
        <v>369</v>
      </c>
      <c r="G40" s="22" t="s">
        <v>1024</v>
      </c>
      <c r="H40" s="16" t="s">
        <v>370</v>
      </c>
      <c r="I40" s="16" t="s">
        <v>443</v>
      </c>
      <c r="J40" s="31" t="s">
        <v>371</v>
      </c>
      <c r="K40" s="24" t="s">
        <v>372</v>
      </c>
      <c r="L40" s="24" t="s">
        <v>373</v>
      </c>
      <c r="M40" s="13" t="s">
        <v>1071</v>
      </c>
      <c r="N40" s="13" t="s">
        <v>374</v>
      </c>
      <c r="O40" s="24"/>
      <c r="P40" s="25" t="s">
        <v>375</v>
      </c>
      <c r="Q40" s="24" t="s">
        <v>834</v>
      </c>
    </row>
    <row r="41" spans="1:17" ht="120" x14ac:dyDescent="0.25">
      <c r="A41" s="11" t="s">
        <v>136</v>
      </c>
      <c r="B41" s="12">
        <v>48</v>
      </c>
      <c r="C41" s="30">
        <v>38242</v>
      </c>
      <c r="D41" s="15" t="s">
        <v>137</v>
      </c>
      <c r="E41" s="20" t="s">
        <v>138</v>
      </c>
      <c r="F41" s="20" t="s">
        <v>139</v>
      </c>
      <c r="G41" s="22"/>
      <c r="H41" s="16" t="s">
        <v>140</v>
      </c>
      <c r="I41" s="16" t="s">
        <v>141</v>
      </c>
      <c r="J41" s="31" t="s">
        <v>142</v>
      </c>
      <c r="K41" s="24" t="s">
        <v>143</v>
      </c>
      <c r="L41" s="24" t="s">
        <v>144</v>
      </c>
      <c r="M41" s="13" t="s">
        <v>145</v>
      </c>
      <c r="N41" s="13"/>
      <c r="O41" s="13" t="s">
        <v>146</v>
      </c>
      <c r="P41" s="25" t="s">
        <v>1027</v>
      </c>
      <c r="Q41" s="24" t="s">
        <v>81</v>
      </c>
    </row>
    <row r="42" spans="1:17" ht="62.45" customHeight="1" x14ac:dyDescent="0.25">
      <c r="A42" s="11" t="s">
        <v>376</v>
      </c>
      <c r="B42" s="12">
        <v>49</v>
      </c>
      <c r="C42" s="30">
        <v>38357</v>
      </c>
      <c r="D42" s="15" t="s">
        <v>377</v>
      </c>
      <c r="E42" s="11" t="s">
        <v>378</v>
      </c>
      <c r="F42" s="11" t="s">
        <v>379</v>
      </c>
      <c r="G42" s="22" t="s">
        <v>380</v>
      </c>
      <c r="H42" s="16" t="s">
        <v>381</v>
      </c>
      <c r="I42" s="27" t="s">
        <v>382</v>
      </c>
      <c r="J42" s="31" t="s">
        <v>383</v>
      </c>
      <c r="K42" s="32" t="s">
        <v>384</v>
      </c>
      <c r="L42" s="24" t="s">
        <v>385</v>
      </c>
      <c r="M42" s="13" t="s">
        <v>386</v>
      </c>
      <c r="N42" s="13" t="s">
        <v>387</v>
      </c>
      <c r="O42" s="13" t="s">
        <v>388</v>
      </c>
      <c r="P42" s="24" t="s">
        <v>389</v>
      </c>
      <c r="Q42" s="24" t="s">
        <v>81</v>
      </c>
    </row>
    <row r="43" spans="1:17" ht="135" x14ac:dyDescent="0.25">
      <c r="A43" s="11" t="s">
        <v>475</v>
      </c>
      <c r="B43" s="12">
        <v>50</v>
      </c>
      <c r="C43" s="30">
        <v>38548</v>
      </c>
      <c r="D43" s="15" t="s">
        <v>476</v>
      </c>
      <c r="E43" s="11" t="s">
        <v>477</v>
      </c>
      <c r="F43" s="11" t="s">
        <v>478</v>
      </c>
      <c r="G43" s="22"/>
      <c r="H43" s="15" t="s">
        <v>479</v>
      </c>
      <c r="I43" s="15" t="s">
        <v>480</v>
      </c>
      <c r="J43" s="31" t="s">
        <v>481</v>
      </c>
      <c r="K43" s="32" t="s">
        <v>482</v>
      </c>
      <c r="L43" s="14" t="s">
        <v>483</v>
      </c>
      <c r="M43" s="13" t="s">
        <v>484</v>
      </c>
      <c r="N43" s="13" t="s">
        <v>485</v>
      </c>
      <c r="O43" s="13" t="s">
        <v>485</v>
      </c>
      <c r="P43" s="24"/>
      <c r="Q43" s="24" t="s">
        <v>81</v>
      </c>
    </row>
    <row r="44" spans="1:17" ht="120" x14ac:dyDescent="0.25">
      <c r="A44" s="11" t="s">
        <v>275</v>
      </c>
      <c r="B44" s="12">
        <v>51</v>
      </c>
      <c r="C44" s="30">
        <v>38563</v>
      </c>
      <c r="D44" s="15" t="s">
        <v>276</v>
      </c>
      <c r="E44" s="11" t="s">
        <v>277</v>
      </c>
      <c r="F44" s="11" t="s">
        <v>278</v>
      </c>
      <c r="G44" s="17" t="s">
        <v>279</v>
      </c>
      <c r="H44" s="16" t="s">
        <v>280</v>
      </c>
      <c r="I44" s="16"/>
      <c r="J44" s="31" t="s">
        <v>281</v>
      </c>
      <c r="K44" s="24" t="s">
        <v>282</v>
      </c>
      <c r="L44" s="14" t="s">
        <v>283</v>
      </c>
      <c r="M44" s="13" t="s">
        <v>284</v>
      </c>
      <c r="N44" s="13" t="s">
        <v>285</v>
      </c>
      <c r="O44" s="13"/>
      <c r="P44" s="24" t="s">
        <v>1072</v>
      </c>
      <c r="Q44" s="24" t="s">
        <v>201</v>
      </c>
    </row>
    <row r="45" spans="1:17" ht="150" x14ac:dyDescent="0.25">
      <c r="A45" s="11" t="s">
        <v>618</v>
      </c>
      <c r="B45" s="12">
        <v>52</v>
      </c>
      <c r="C45" s="30">
        <v>38565</v>
      </c>
      <c r="D45" s="15" t="s">
        <v>619</v>
      </c>
      <c r="E45" s="11" t="s">
        <v>620</v>
      </c>
      <c r="F45" s="11" t="s">
        <v>621</v>
      </c>
      <c r="G45" s="22"/>
      <c r="H45" s="15" t="s">
        <v>610</v>
      </c>
      <c r="I45" s="15" t="s">
        <v>135</v>
      </c>
      <c r="J45" s="31" t="s">
        <v>622</v>
      </c>
      <c r="K45" s="24" t="s">
        <v>623</v>
      </c>
      <c r="L45" s="24" t="s">
        <v>624</v>
      </c>
      <c r="M45" s="13" t="s">
        <v>625</v>
      </c>
      <c r="N45" s="13" t="s">
        <v>626</v>
      </c>
      <c r="O45" s="13" t="s">
        <v>627</v>
      </c>
      <c r="P45" s="25" t="s">
        <v>628</v>
      </c>
      <c r="Q45" s="24" t="s">
        <v>201</v>
      </c>
    </row>
    <row r="46" spans="1:17" ht="46.9" customHeight="1" x14ac:dyDescent="0.25">
      <c r="A46" s="11" t="s">
        <v>606</v>
      </c>
      <c r="B46" s="12">
        <v>53</v>
      </c>
      <c r="C46" s="30">
        <v>38517</v>
      </c>
      <c r="D46" s="15" t="s">
        <v>607</v>
      </c>
      <c r="E46" s="11" t="s">
        <v>608</v>
      </c>
      <c r="F46" s="11" t="s">
        <v>609</v>
      </c>
      <c r="G46" s="17"/>
      <c r="H46" s="15" t="s">
        <v>610</v>
      </c>
      <c r="I46" s="15" t="s">
        <v>135</v>
      </c>
      <c r="J46" s="31" t="s">
        <v>611</v>
      </c>
      <c r="K46" s="24" t="s">
        <v>612</v>
      </c>
      <c r="L46" s="25" t="s">
        <v>613</v>
      </c>
      <c r="M46" s="13" t="s">
        <v>614</v>
      </c>
      <c r="N46" s="13" t="s">
        <v>615</v>
      </c>
      <c r="O46" s="24" t="s">
        <v>616</v>
      </c>
      <c r="P46" s="32" t="s">
        <v>617</v>
      </c>
      <c r="Q46" s="24" t="s">
        <v>201</v>
      </c>
    </row>
    <row r="47" spans="1:17" ht="135" x14ac:dyDescent="0.25">
      <c r="A47" s="11" t="s">
        <v>578</v>
      </c>
      <c r="B47" s="12">
        <v>54</v>
      </c>
      <c r="C47" s="30">
        <v>38239</v>
      </c>
      <c r="D47" s="15" t="s">
        <v>579</v>
      </c>
      <c r="E47" s="11" t="s">
        <v>580</v>
      </c>
      <c r="F47" s="11" t="s">
        <v>581</v>
      </c>
      <c r="G47" s="22"/>
      <c r="H47" s="15" t="s">
        <v>134</v>
      </c>
      <c r="I47" s="27" t="s">
        <v>135</v>
      </c>
      <c r="J47" s="31" t="s">
        <v>582</v>
      </c>
      <c r="K47" s="32" t="s">
        <v>583</v>
      </c>
      <c r="L47" s="24" t="s">
        <v>583</v>
      </c>
      <c r="M47" s="13" t="s">
        <v>584</v>
      </c>
      <c r="N47" s="24" t="s">
        <v>585</v>
      </c>
      <c r="O47" s="24" t="s">
        <v>586</v>
      </c>
      <c r="P47" s="25" t="s">
        <v>587</v>
      </c>
      <c r="Q47" s="24" t="s">
        <v>201</v>
      </c>
    </row>
    <row r="48" spans="1:17" ht="46.9" customHeight="1" x14ac:dyDescent="0.25">
      <c r="A48" s="11" t="s">
        <v>1028</v>
      </c>
      <c r="B48" s="12">
        <v>56</v>
      </c>
      <c r="C48" s="30">
        <v>38383</v>
      </c>
      <c r="D48" s="15" t="s">
        <v>742</v>
      </c>
      <c r="E48" s="11" t="s">
        <v>743</v>
      </c>
      <c r="F48" s="11" t="s">
        <v>744</v>
      </c>
      <c r="G48" s="22"/>
      <c r="H48" s="15" t="s">
        <v>134</v>
      </c>
      <c r="I48" s="15" t="s">
        <v>135</v>
      </c>
      <c r="J48" s="31" t="s">
        <v>745</v>
      </c>
      <c r="K48" s="32" t="s">
        <v>746</v>
      </c>
      <c r="L48" s="24" t="s">
        <v>747</v>
      </c>
      <c r="M48" s="13" t="s">
        <v>1073</v>
      </c>
      <c r="N48" s="13"/>
      <c r="O48" s="13" t="s">
        <v>1029</v>
      </c>
      <c r="P48" s="25"/>
      <c r="Q48" s="24" t="s">
        <v>81</v>
      </c>
    </row>
    <row r="49" spans="1:17" ht="165" x14ac:dyDescent="0.25">
      <c r="A49" s="11" t="s">
        <v>692</v>
      </c>
      <c r="B49" s="12">
        <v>57</v>
      </c>
      <c r="C49" s="30">
        <v>38412</v>
      </c>
      <c r="D49" s="15" t="s">
        <v>693</v>
      </c>
      <c r="E49" s="11" t="s">
        <v>694</v>
      </c>
      <c r="F49" s="11" t="s">
        <v>695</v>
      </c>
      <c r="G49" s="22" t="s">
        <v>696</v>
      </c>
      <c r="H49" s="21" t="s">
        <v>697</v>
      </c>
      <c r="I49" s="27" t="s">
        <v>135</v>
      </c>
      <c r="J49" s="31" t="s">
        <v>698</v>
      </c>
      <c r="K49" s="24" t="s">
        <v>699</v>
      </c>
      <c r="L49" s="14" t="s">
        <v>700</v>
      </c>
      <c r="M49" s="13" t="s">
        <v>701</v>
      </c>
      <c r="N49" s="13" t="s">
        <v>702</v>
      </c>
      <c r="O49" s="24" t="s">
        <v>703</v>
      </c>
      <c r="P49" s="25" t="s">
        <v>704</v>
      </c>
      <c r="Q49" s="24" t="s">
        <v>81</v>
      </c>
    </row>
    <row r="50" spans="1:17" ht="120" x14ac:dyDescent="0.25">
      <c r="A50" s="11" t="s">
        <v>286</v>
      </c>
      <c r="B50" s="12">
        <v>58</v>
      </c>
      <c r="C50" s="30">
        <v>38158</v>
      </c>
      <c r="D50" s="15" t="s">
        <v>287</v>
      </c>
      <c r="E50" s="11" t="s">
        <v>288</v>
      </c>
      <c r="F50" s="11" t="s">
        <v>289</v>
      </c>
      <c r="G50" s="22"/>
      <c r="H50" s="16" t="s">
        <v>107</v>
      </c>
      <c r="I50" s="16" t="s">
        <v>76</v>
      </c>
      <c r="J50" s="31" t="s">
        <v>290</v>
      </c>
      <c r="K50" s="24" t="s">
        <v>291</v>
      </c>
      <c r="L50" s="24" t="s">
        <v>292</v>
      </c>
      <c r="M50" s="13" t="s">
        <v>293</v>
      </c>
      <c r="N50" s="13" t="s">
        <v>294</v>
      </c>
      <c r="O50" s="13" t="s">
        <v>295</v>
      </c>
      <c r="P50" s="25" t="s">
        <v>296</v>
      </c>
      <c r="Q50" s="24" t="s">
        <v>201</v>
      </c>
    </row>
    <row r="51" spans="1:17" ht="62.45" customHeight="1" x14ac:dyDescent="0.25">
      <c r="A51" s="11" t="s">
        <v>321</v>
      </c>
      <c r="B51" s="12">
        <v>59</v>
      </c>
      <c r="C51" s="30">
        <v>38185</v>
      </c>
      <c r="D51" s="15" t="s">
        <v>322</v>
      </c>
      <c r="E51" s="11" t="s">
        <v>323</v>
      </c>
      <c r="F51" s="11" t="s">
        <v>324</v>
      </c>
      <c r="G51" s="17"/>
      <c r="H51" s="27" t="s">
        <v>312</v>
      </c>
      <c r="I51" s="27" t="s">
        <v>76</v>
      </c>
      <c r="J51" s="31" t="s">
        <v>325</v>
      </c>
      <c r="K51" s="24" t="s">
        <v>326</v>
      </c>
      <c r="L51" s="25" t="s">
        <v>327</v>
      </c>
      <c r="M51" s="13" t="s">
        <v>328</v>
      </c>
      <c r="N51" s="13" t="s">
        <v>329</v>
      </c>
      <c r="O51" s="13" t="s">
        <v>330</v>
      </c>
      <c r="P51" s="28" t="s">
        <v>331</v>
      </c>
      <c r="Q51" s="24" t="s">
        <v>201</v>
      </c>
    </row>
    <row r="52" spans="1:17" ht="195" x14ac:dyDescent="0.25">
      <c r="A52" s="11" t="s">
        <v>223</v>
      </c>
      <c r="B52" s="12">
        <v>60</v>
      </c>
      <c r="C52" s="30">
        <v>38169</v>
      </c>
      <c r="D52" s="15" t="s">
        <v>224</v>
      </c>
      <c r="E52" s="11" t="s">
        <v>225</v>
      </c>
      <c r="F52" s="11" t="s">
        <v>226</v>
      </c>
      <c r="G52" s="17"/>
      <c r="H52" s="15" t="s">
        <v>107</v>
      </c>
      <c r="I52" s="15" t="s">
        <v>76</v>
      </c>
      <c r="J52" s="31" t="s">
        <v>227</v>
      </c>
      <c r="K52" s="24"/>
      <c r="L52" s="24" t="s">
        <v>228</v>
      </c>
      <c r="M52" s="13" t="s">
        <v>229</v>
      </c>
      <c r="N52" s="13" t="s">
        <v>230</v>
      </c>
      <c r="O52" s="25" t="s">
        <v>231</v>
      </c>
      <c r="P52" s="32" t="s">
        <v>232</v>
      </c>
      <c r="Q52" s="24" t="s">
        <v>201</v>
      </c>
    </row>
    <row r="53" spans="1:17" ht="46.9" customHeight="1" x14ac:dyDescent="0.25">
      <c r="A53" s="11" t="s">
        <v>233</v>
      </c>
      <c r="B53" s="12">
        <v>61</v>
      </c>
      <c r="C53" s="30">
        <v>38229</v>
      </c>
      <c r="D53" s="15" t="s">
        <v>234</v>
      </c>
      <c r="E53" s="11" t="s">
        <v>235</v>
      </c>
      <c r="F53" s="11" t="s">
        <v>236</v>
      </c>
      <c r="G53" s="22"/>
      <c r="H53" s="15" t="s">
        <v>107</v>
      </c>
      <c r="I53" s="15" t="s">
        <v>76</v>
      </c>
      <c r="J53" s="31" t="s">
        <v>237</v>
      </c>
      <c r="K53" s="32" t="s">
        <v>238</v>
      </c>
      <c r="L53" s="24" t="s">
        <v>239</v>
      </c>
      <c r="M53" s="13" t="s">
        <v>240</v>
      </c>
      <c r="N53" s="13" t="s">
        <v>241</v>
      </c>
      <c r="O53" s="13"/>
      <c r="P53" s="32" t="s">
        <v>242</v>
      </c>
      <c r="Q53" s="24" t="s">
        <v>201</v>
      </c>
    </row>
    <row r="54" spans="1:17" ht="105" x14ac:dyDescent="0.25">
      <c r="A54" s="11" t="s">
        <v>243</v>
      </c>
      <c r="B54" s="12">
        <v>62</v>
      </c>
      <c r="C54" s="30">
        <v>38382</v>
      </c>
      <c r="D54" s="15" t="s">
        <v>244</v>
      </c>
      <c r="E54" s="11" t="s">
        <v>498</v>
      </c>
      <c r="F54" s="11" t="s">
        <v>245</v>
      </c>
      <c r="G54" s="22"/>
      <c r="H54" s="16" t="s">
        <v>107</v>
      </c>
      <c r="I54" s="16" t="s">
        <v>76</v>
      </c>
      <c r="J54" s="31" t="s">
        <v>246</v>
      </c>
      <c r="K54" s="32" t="s">
        <v>247</v>
      </c>
      <c r="L54" s="24" t="s">
        <v>248</v>
      </c>
      <c r="M54" s="13" t="s">
        <v>249</v>
      </c>
      <c r="N54" s="24" t="s">
        <v>250</v>
      </c>
      <c r="O54" s="13" t="s">
        <v>251</v>
      </c>
      <c r="P54" s="25" t="s">
        <v>252</v>
      </c>
      <c r="Q54" s="24" t="s">
        <v>201</v>
      </c>
    </row>
    <row r="55" spans="1:17" ht="62.45" customHeight="1" x14ac:dyDescent="0.25">
      <c r="A55" s="11" t="s">
        <v>496</v>
      </c>
      <c r="B55" s="12">
        <v>63</v>
      </c>
      <c r="C55" s="30">
        <v>38170</v>
      </c>
      <c r="D55" s="15" t="s">
        <v>497</v>
      </c>
      <c r="E55" s="11" t="s">
        <v>498</v>
      </c>
      <c r="F55" s="11" t="s">
        <v>499</v>
      </c>
      <c r="G55" s="17"/>
      <c r="H55" s="15" t="s">
        <v>107</v>
      </c>
      <c r="I55" s="15" t="s">
        <v>76</v>
      </c>
      <c r="J55" s="31" t="s">
        <v>500</v>
      </c>
      <c r="K55" s="24" t="s">
        <v>501</v>
      </c>
      <c r="L55" s="14" t="s">
        <v>502</v>
      </c>
      <c r="M55" s="13" t="s">
        <v>1074</v>
      </c>
      <c r="N55" s="13" t="s">
        <v>503</v>
      </c>
      <c r="O55" s="13" t="s">
        <v>1030</v>
      </c>
      <c r="P55" s="25" t="s">
        <v>504</v>
      </c>
      <c r="Q55" s="24" t="s">
        <v>201</v>
      </c>
    </row>
    <row r="56" spans="1:17" ht="75" x14ac:dyDescent="0.25">
      <c r="A56" s="11" t="s">
        <v>212</v>
      </c>
      <c r="B56" s="12">
        <v>64</v>
      </c>
      <c r="C56" s="30">
        <v>38474</v>
      </c>
      <c r="D56" s="15" t="s">
        <v>213</v>
      </c>
      <c r="E56" s="11" t="s">
        <v>214</v>
      </c>
      <c r="F56" s="11" t="s">
        <v>215</v>
      </c>
      <c r="G56" s="22"/>
      <c r="H56" s="21" t="s">
        <v>107</v>
      </c>
      <c r="I56" s="15" t="s">
        <v>76</v>
      </c>
      <c r="J56" s="31" t="s">
        <v>216</v>
      </c>
      <c r="K56" s="24" t="s">
        <v>217</v>
      </c>
      <c r="L56" s="24" t="s">
        <v>218</v>
      </c>
      <c r="M56" s="13" t="s">
        <v>219</v>
      </c>
      <c r="N56" s="13" t="s">
        <v>220</v>
      </c>
      <c r="O56" s="13" t="s">
        <v>221</v>
      </c>
      <c r="P56" s="25" t="s">
        <v>222</v>
      </c>
      <c r="Q56" s="24" t="s">
        <v>201</v>
      </c>
    </row>
    <row r="57" spans="1:17" ht="90" x14ac:dyDescent="0.25">
      <c r="A57" s="11" t="s">
        <v>253</v>
      </c>
      <c r="B57" s="12">
        <v>65</v>
      </c>
      <c r="C57" s="30">
        <v>38485</v>
      </c>
      <c r="D57" s="15" t="s">
        <v>254</v>
      </c>
      <c r="E57" s="11" t="s">
        <v>255</v>
      </c>
      <c r="F57" s="11" t="s">
        <v>256</v>
      </c>
      <c r="G57" s="22"/>
      <c r="H57" s="16" t="s">
        <v>107</v>
      </c>
      <c r="I57" s="16" t="s">
        <v>76</v>
      </c>
      <c r="J57" s="31" t="s">
        <v>257</v>
      </c>
      <c r="K57" s="24" t="s">
        <v>258</v>
      </c>
      <c r="L57" s="14" t="s">
        <v>259</v>
      </c>
      <c r="M57" s="13" t="s">
        <v>260</v>
      </c>
      <c r="N57" s="13" t="s">
        <v>1031</v>
      </c>
      <c r="O57" s="24" t="s">
        <v>261</v>
      </c>
      <c r="P57" s="29" t="s">
        <v>262</v>
      </c>
      <c r="Q57" s="24" t="s">
        <v>201</v>
      </c>
    </row>
    <row r="58" spans="1:17" ht="120" x14ac:dyDescent="0.25">
      <c r="A58" s="11" t="s">
        <v>297</v>
      </c>
      <c r="B58" s="12">
        <v>66</v>
      </c>
      <c r="C58" s="30">
        <v>38421</v>
      </c>
      <c r="D58" s="15" t="s">
        <v>298</v>
      </c>
      <c r="E58" s="11" t="s">
        <v>299</v>
      </c>
      <c r="F58" s="11" t="s">
        <v>300</v>
      </c>
      <c r="G58" s="17"/>
      <c r="H58" s="15" t="s">
        <v>107</v>
      </c>
      <c r="I58" s="15" t="s">
        <v>76</v>
      </c>
      <c r="J58" s="31" t="s">
        <v>301</v>
      </c>
      <c r="K58" s="24" t="s">
        <v>302</v>
      </c>
      <c r="L58" s="14" t="s">
        <v>303</v>
      </c>
      <c r="M58" s="13" t="s">
        <v>304</v>
      </c>
      <c r="N58" s="13" t="s">
        <v>305</v>
      </c>
      <c r="O58" s="13" t="s">
        <v>306</v>
      </c>
      <c r="P58" s="25" t="s">
        <v>307</v>
      </c>
      <c r="Q58" s="24" t="s">
        <v>201</v>
      </c>
    </row>
    <row r="59" spans="1:17" ht="135" x14ac:dyDescent="0.25">
      <c r="A59" s="11" t="s">
        <v>308</v>
      </c>
      <c r="B59" s="12">
        <v>67</v>
      </c>
      <c r="C59" s="30">
        <v>38317</v>
      </c>
      <c r="D59" s="15" t="s">
        <v>309</v>
      </c>
      <c r="E59" s="11" t="s">
        <v>310</v>
      </c>
      <c r="F59" s="11" t="s">
        <v>311</v>
      </c>
      <c r="G59" s="17"/>
      <c r="H59" s="15" t="s">
        <v>312</v>
      </c>
      <c r="I59" s="15" t="s">
        <v>76</v>
      </c>
      <c r="J59" s="31" t="s">
        <v>313</v>
      </c>
      <c r="K59" s="24" t="s">
        <v>314</v>
      </c>
      <c r="L59" s="25" t="s">
        <v>315</v>
      </c>
      <c r="M59" s="13" t="s">
        <v>316</v>
      </c>
      <c r="N59" s="13" t="s">
        <v>317</v>
      </c>
      <c r="O59" s="13" t="s">
        <v>318</v>
      </c>
      <c r="P59" s="25" t="s">
        <v>319</v>
      </c>
      <c r="Q59" s="24" t="s">
        <v>320</v>
      </c>
    </row>
    <row r="60" spans="1:17" ht="135" x14ac:dyDescent="0.25">
      <c r="A60" s="11" t="s">
        <v>675</v>
      </c>
      <c r="B60" s="12">
        <v>68</v>
      </c>
      <c r="C60" s="30">
        <v>38185</v>
      </c>
      <c r="D60" s="15" t="s">
        <v>676</v>
      </c>
      <c r="E60" s="11" t="s">
        <v>639</v>
      </c>
      <c r="F60" s="11" t="s">
        <v>324</v>
      </c>
      <c r="G60" s="22"/>
      <c r="H60" s="16" t="s">
        <v>107</v>
      </c>
      <c r="I60" s="27" t="s">
        <v>76</v>
      </c>
      <c r="J60" s="31" t="s">
        <v>677</v>
      </c>
      <c r="K60" s="24" t="s">
        <v>678</v>
      </c>
      <c r="L60" s="14" t="s">
        <v>679</v>
      </c>
      <c r="M60" s="13" t="s">
        <v>680</v>
      </c>
      <c r="N60" s="13" t="s">
        <v>681</v>
      </c>
      <c r="O60" s="13" t="s">
        <v>682</v>
      </c>
      <c r="P60" s="14"/>
      <c r="Q60" s="24" t="s">
        <v>81</v>
      </c>
    </row>
    <row r="61" spans="1:17" ht="62.45" customHeight="1" x14ac:dyDescent="0.25">
      <c r="A61" s="11" t="s">
        <v>191</v>
      </c>
      <c r="B61" s="12">
        <v>69</v>
      </c>
      <c r="C61" s="30">
        <v>38150</v>
      </c>
      <c r="D61" s="15" t="s">
        <v>192</v>
      </c>
      <c r="E61" s="11" t="s">
        <v>193</v>
      </c>
      <c r="F61" s="11" t="s">
        <v>194</v>
      </c>
      <c r="G61" s="22"/>
      <c r="H61" s="15" t="s">
        <v>107</v>
      </c>
      <c r="I61" s="15" t="s">
        <v>76</v>
      </c>
      <c r="J61" s="31" t="s">
        <v>195</v>
      </c>
      <c r="K61" s="24" t="s">
        <v>196</v>
      </c>
      <c r="L61" s="14"/>
      <c r="M61" s="13" t="s">
        <v>197</v>
      </c>
      <c r="N61" s="13" t="s">
        <v>198</v>
      </c>
      <c r="O61" s="13" t="s">
        <v>199</v>
      </c>
      <c r="P61" s="25" t="s">
        <v>200</v>
      </c>
      <c r="Q61" s="24" t="s">
        <v>201</v>
      </c>
    </row>
    <row r="62" spans="1:17" ht="105" x14ac:dyDescent="0.25">
      <c r="A62" s="11" t="s">
        <v>550</v>
      </c>
      <c r="B62" s="12">
        <v>70</v>
      </c>
      <c r="C62" s="30">
        <v>38179</v>
      </c>
      <c r="D62" s="15" t="s">
        <v>551</v>
      </c>
      <c r="E62" s="11" t="s">
        <v>408</v>
      </c>
      <c r="F62" s="11" t="s">
        <v>552</v>
      </c>
      <c r="G62" s="17"/>
      <c r="H62" s="27" t="s">
        <v>107</v>
      </c>
      <c r="I62" s="27" t="s">
        <v>76</v>
      </c>
      <c r="J62" s="31" t="s">
        <v>553</v>
      </c>
      <c r="K62" s="25" t="s">
        <v>554</v>
      </c>
      <c r="L62" s="14"/>
      <c r="M62" s="13" t="s">
        <v>555</v>
      </c>
      <c r="N62" s="13" t="s">
        <v>556</v>
      </c>
      <c r="O62" s="13"/>
      <c r="P62" s="24" t="s">
        <v>557</v>
      </c>
      <c r="Q62" s="24" t="s">
        <v>201</v>
      </c>
    </row>
    <row r="63" spans="1:17" ht="46.9" customHeight="1" x14ac:dyDescent="0.25">
      <c r="A63" s="11" t="s">
        <v>760</v>
      </c>
      <c r="B63" s="12">
        <v>71</v>
      </c>
      <c r="C63" s="30">
        <v>38540</v>
      </c>
      <c r="D63" s="15" t="s">
        <v>761</v>
      </c>
      <c r="E63" s="11" t="s">
        <v>1075</v>
      </c>
      <c r="F63" s="11" t="s">
        <v>762</v>
      </c>
      <c r="G63" s="17"/>
      <c r="H63" s="27" t="s">
        <v>107</v>
      </c>
      <c r="I63" s="27" t="s">
        <v>76</v>
      </c>
      <c r="J63" s="31" t="s">
        <v>763</v>
      </c>
      <c r="K63" s="24" t="s">
        <v>764</v>
      </c>
      <c r="L63" s="14" t="s">
        <v>765</v>
      </c>
      <c r="M63" s="13" t="s">
        <v>766</v>
      </c>
      <c r="N63" s="13"/>
      <c r="O63" s="13" t="s">
        <v>767</v>
      </c>
      <c r="P63" s="24" t="s">
        <v>1032</v>
      </c>
      <c r="Q63" s="24" t="s">
        <v>81</v>
      </c>
    </row>
    <row r="64" spans="1:17" ht="120" x14ac:dyDescent="0.25">
      <c r="A64" s="11" t="s">
        <v>72</v>
      </c>
      <c r="B64" s="12">
        <v>72</v>
      </c>
      <c r="C64" s="30">
        <v>38126</v>
      </c>
      <c r="D64" s="15" t="s">
        <v>73</v>
      </c>
      <c r="E64" s="11" t="s">
        <v>74</v>
      </c>
      <c r="F64" s="11" t="s">
        <v>75</v>
      </c>
      <c r="G64" s="17"/>
      <c r="H64" s="27"/>
      <c r="I64" s="27" t="s">
        <v>76</v>
      </c>
      <c r="J64" s="31" t="s">
        <v>77</v>
      </c>
      <c r="K64" s="24" t="s">
        <v>78</v>
      </c>
      <c r="L64" s="14"/>
      <c r="M64" s="13" t="s">
        <v>79</v>
      </c>
      <c r="N64" s="13"/>
      <c r="O64" s="13" t="s">
        <v>80</v>
      </c>
      <c r="P64" s="24" t="s">
        <v>1033</v>
      </c>
      <c r="Q64" s="24" t="s">
        <v>81</v>
      </c>
    </row>
    <row r="65" spans="1:17" ht="46.9" customHeight="1" x14ac:dyDescent="0.25">
      <c r="A65" s="11" t="s">
        <v>124</v>
      </c>
      <c r="B65" s="12">
        <v>73</v>
      </c>
      <c r="C65" s="30">
        <v>38545</v>
      </c>
      <c r="D65" s="15" t="s">
        <v>125</v>
      </c>
      <c r="E65" s="11" t="s">
        <v>126</v>
      </c>
      <c r="F65" s="11" t="s">
        <v>127</v>
      </c>
      <c r="G65" s="22"/>
      <c r="H65" s="27" t="s">
        <v>107</v>
      </c>
      <c r="I65" s="27" t="s">
        <v>76</v>
      </c>
      <c r="J65" s="31" t="s">
        <v>128</v>
      </c>
      <c r="K65" s="24" t="s">
        <v>129</v>
      </c>
      <c r="L65" s="14" t="s">
        <v>130</v>
      </c>
      <c r="M65" s="13" t="s">
        <v>131</v>
      </c>
      <c r="N65" s="24" t="s">
        <v>1034</v>
      </c>
      <c r="O65" s="13"/>
      <c r="P65" s="25" t="s">
        <v>132</v>
      </c>
      <c r="Q65" s="24" t="s">
        <v>81</v>
      </c>
    </row>
    <row r="66" spans="1:17" ht="120" x14ac:dyDescent="0.25">
      <c r="A66" s="11" t="s">
        <v>104</v>
      </c>
      <c r="B66" s="12">
        <v>74</v>
      </c>
      <c r="C66" s="30">
        <v>38516</v>
      </c>
      <c r="D66" s="15" t="s">
        <v>105</v>
      </c>
      <c r="E66" s="11" t="s">
        <v>74</v>
      </c>
      <c r="F66" s="11" t="s">
        <v>106</v>
      </c>
      <c r="G66" s="22"/>
      <c r="H66" s="15" t="s">
        <v>107</v>
      </c>
      <c r="I66" s="27" t="s">
        <v>76</v>
      </c>
      <c r="J66" s="31" t="s">
        <v>108</v>
      </c>
      <c r="K66" s="24" t="s">
        <v>109</v>
      </c>
      <c r="L66" s="14" t="s">
        <v>110</v>
      </c>
      <c r="M66" s="13" t="s">
        <v>111</v>
      </c>
      <c r="N66" s="24"/>
      <c r="O66" s="13"/>
      <c r="P66" s="24" t="s">
        <v>1008</v>
      </c>
      <c r="Q66" s="24" t="s">
        <v>81</v>
      </c>
    </row>
    <row r="67" spans="1:17" ht="46.9" customHeight="1" x14ac:dyDescent="0.25">
      <c r="A67" s="11" t="s">
        <v>170</v>
      </c>
      <c r="B67" s="12">
        <v>75</v>
      </c>
      <c r="C67" s="30">
        <v>38486</v>
      </c>
      <c r="D67" s="15" t="s">
        <v>171</v>
      </c>
      <c r="E67" s="11" t="s">
        <v>172</v>
      </c>
      <c r="F67" s="11" t="s">
        <v>173</v>
      </c>
      <c r="G67" s="17"/>
      <c r="H67" s="15" t="s">
        <v>107</v>
      </c>
      <c r="I67" s="15" t="s">
        <v>76</v>
      </c>
      <c r="J67" s="31" t="s">
        <v>174</v>
      </c>
      <c r="K67" s="24" t="s">
        <v>175</v>
      </c>
      <c r="L67" s="14" t="s">
        <v>176</v>
      </c>
      <c r="M67" s="13" t="s">
        <v>177</v>
      </c>
      <c r="N67" s="13" t="s">
        <v>654</v>
      </c>
      <c r="O67" s="13" t="s">
        <v>178</v>
      </c>
      <c r="P67" s="24" t="s">
        <v>179</v>
      </c>
      <c r="Q67" s="24" t="s">
        <v>81</v>
      </c>
    </row>
    <row r="68" spans="1:17" ht="120" x14ac:dyDescent="0.25">
      <c r="A68" s="11" t="s">
        <v>1035</v>
      </c>
      <c r="B68" s="12">
        <v>76</v>
      </c>
      <c r="C68" s="30">
        <v>38111</v>
      </c>
      <c r="D68" s="15" t="s">
        <v>648</v>
      </c>
      <c r="E68" s="11" t="s">
        <v>649</v>
      </c>
      <c r="F68" s="11" t="s">
        <v>650</v>
      </c>
      <c r="G68" s="22"/>
      <c r="H68" s="16" t="s">
        <v>107</v>
      </c>
      <c r="I68" s="16" t="s">
        <v>76</v>
      </c>
      <c r="J68" s="31" t="s">
        <v>1036</v>
      </c>
      <c r="K68" s="24" t="s">
        <v>651</v>
      </c>
      <c r="L68" s="24" t="s">
        <v>652</v>
      </c>
      <c r="M68" s="13" t="s">
        <v>653</v>
      </c>
      <c r="N68" s="13" t="s">
        <v>654</v>
      </c>
      <c r="O68" s="13" t="s">
        <v>655</v>
      </c>
      <c r="P68" s="25"/>
      <c r="Q68" s="24" t="s">
        <v>81</v>
      </c>
    </row>
    <row r="69" spans="1:17" ht="62.45" customHeight="1" x14ac:dyDescent="0.25">
      <c r="A69" s="11" t="s">
        <v>1037</v>
      </c>
      <c r="B69" s="12">
        <v>77</v>
      </c>
      <c r="C69" s="30">
        <v>38423</v>
      </c>
      <c r="D69" s="15" t="s">
        <v>662</v>
      </c>
      <c r="E69" s="11" t="s">
        <v>663</v>
      </c>
      <c r="F69" s="11" t="s">
        <v>664</v>
      </c>
      <c r="G69" s="17"/>
      <c r="H69" s="15" t="s">
        <v>107</v>
      </c>
      <c r="I69" s="15" t="s">
        <v>76</v>
      </c>
      <c r="J69" s="31" t="s">
        <v>665</v>
      </c>
      <c r="K69" s="24" t="s">
        <v>1038</v>
      </c>
      <c r="L69" s="14" t="s">
        <v>666</v>
      </c>
      <c r="M69" s="13" t="s">
        <v>1076</v>
      </c>
      <c r="N69" s="13"/>
      <c r="O69" s="13" t="s">
        <v>667</v>
      </c>
      <c r="P69" s="25"/>
      <c r="Q69" s="24" t="s">
        <v>81</v>
      </c>
    </row>
    <row r="70" spans="1:17" ht="150" x14ac:dyDescent="0.25">
      <c r="A70" s="11" t="s">
        <v>1039</v>
      </c>
      <c r="B70" s="12">
        <v>79</v>
      </c>
      <c r="C70" s="30">
        <v>38229</v>
      </c>
      <c r="D70" s="15" t="s">
        <v>657</v>
      </c>
      <c r="E70" s="11" t="s">
        <v>235</v>
      </c>
      <c r="F70" s="11" t="s">
        <v>236</v>
      </c>
      <c r="G70" s="22" t="s">
        <v>348</v>
      </c>
      <c r="H70" s="15" t="s">
        <v>107</v>
      </c>
      <c r="I70" s="27" t="s">
        <v>76</v>
      </c>
      <c r="J70" s="31" t="s">
        <v>237</v>
      </c>
      <c r="K70" s="24" t="s">
        <v>238</v>
      </c>
      <c r="L70" s="14" t="s">
        <v>658</v>
      </c>
      <c r="M70" s="13" t="s">
        <v>659</v>
      </c>
      <c r="N70" s="13" t="s">
        <v>474</v>
      </c>
      <c r="O70" s="13" t="s">
        <v>660</v>
      </c>
      <c r="P70" s="14" t="s">
        <v>1040</v>
      </c>
      <c r="Q70" s="24" t="s">
        <v>81</v>
      </c>
    </row>
    <row r="71" spans="1:17" ht="120" x14ac:dyDescent="0.25">
      <c r="A71" s="11" t="s">
        <v>724</v>
      </c>
      <c r="B71" s="12">
        <v>80</v>
      </c>
      <c r="C71" s="30">
        <v>38562</v>
      </c>
      <c r="D71" s="15" t="s">
        <v>725</v>
      </c>
      <c r="E71" s="11" t="s">
        <v>1077</v>
      </c>
      <c r="F71" s="11" t="s">
        <v>726</v>
      </c>
      <c r="G71" s="17"/>
      <c r="H71" s="15" t="s">
        <v>107</v>
      </c>
      <c r="I71" s="24" t="s">
        <v>76</v>
      </c>
      <c r="J71" s="31" t="s">
        <v>727</v>
      </c>
      <c r="K71" s="32" t="s">
        <v>728</v>
      </c>
      <c r="L71" s="14" t="s">
        <v>729</v>
      </c>
      <c r="M71" s="13" t="s">
        <v>730</v>
      </c>
      <c r="N71" s="13" t="s">
        <v>731</v>
      </c>
      <c r="O71" s="13" t="s">
        <v>732</v>
      </c>
      <c r="P71" s="32"/>
      <c r="Q71" s="24" t="s">
        <v>81</v>
      </c>
    </row>
    <row r="72" spans="1:17" ht="46.9" customHeight="1" x14ac:dyDescent="0.25">
      <c r="A72" s="11" t="s">
        <v>1041</v>
      </c>
      <c r="B72" s="12">
        <v>81</v>
      </c>
      <c r="C72" s="30">
        <v>38471</v>
      </c>
      <c r="D72" s="17" t="s">
        <v>346</v>
      </c>
      <c r="E72" s="11" t="s">
        <v>74</v>
      </c>
      <c r="F72" s="11" t="s">
        <v>347</v>
      </c>
      <c r="G72" s="17" t="s">
        <v>348</v>
      </c>
      <c r="H72" s="17" t="s">
        <v>107</v>
      </c>
      <c r="I72" s="17" t="s">
        <v>76</v>
      </c>
      <c r="J72" s="34"/>
      <c r="K72" s="36" t="s">
        <v>349</v>
      </c>
      <c r="L72" s="14"/>
      <c r="M72" s="13" t="s">
        <v>350</v>
      </c>
      <c r="N72" s="13"/>
      <c r="O72" s="13"/>
      <c r="P72" s="23" t="s">
        <v>349</v>
      </c>
      <c r="Q72" s="35" t="s">
        <v>81</v>
      </c>
    </row>
    <row r="73" spans="1:17" ht="90" x14ac:dyDescent="0.25">
      <c r="A73" s="11" t="s">
        <v>1042</v>
      </c>
      <c r="B73" s="12">
        <v>82</v>
      </c>
      <c r="C73" s="30">
        <v>38193</v>
      </c>
      <c r="D73" s="15" t="s">
        <v>1043</v>
      </c>
      <c r="E73" s="11" t="s">
        <v>758</v>
      </c>
      <c r="F73" s="11" t="s">
        <v>759</v>
      </c>
      <c r="G73" s="22" t="s">
        <v>687</v>
      </c>
      <c r="H73" s="15" t="s">
        <v>416</v>
      </c>
      <c r="I73" s="27" t="s">
        <v>150</v>
      </c>
      <c r="J73" s="31"/>
      <c r="K73" s="24" t="s">
        <v>164</v>
      </c>
      <c r="L73" s="24" t="s">
        <v>1044</v>
      </c>
      <c r="M73" s="13" t="s">
        <v>1045</v>
      </c>
      <c r="N73" s="13"/>
      <c r="O73" s="13"/>
      <c r="P73" s="25"/>
      <c r="Q73" s="24" t="s">
        <v>81</v>
      </c>
    </row>
    <row r="74" spans="1:17" ht="75" x14ac:dyDescent="0.25">
      <c r="A74" s="11" t="s">
        <v>1046</v>
      </c>
      <c r="B74" s="12">
        <v>83</v>
      </c>
      <c r="C74" s="30">
        <v>38193</v>
      </c>
      <c r="D74" s="15" t="s">
        <v>1047</v>
      </c>
      <c r="E74" s="11" t="s">
        <v>758</v>
      </c>
      <c r="F74" s="11" t="s">
        <v>759</v>
      </c>
      <c r="G74" s="22" t="s">
        <v>687</v>
      </c>
      <c r="H74" s="27" t="s">
        <v>416</v>
      </c>
      <c r="I74" s="27" t="s">
        <v>150</v>
      </c>
      <c r="J74" s="31"/>
      <c r="K74" s="24"/>
      <c r="L74" s="24" t="s">
        <v>1048</v>
      </c>
      <c r="M74" s="13"/>
      <c r="N74" s="13"/>
      <c r="O74" s="13"/>
      <c r="P74" s="24"/>
      <c r="Q74" s="24" t="s">
        <v>81</v>
      </c>
    </row>
    <row r="75" spans="1:17" ht="90" x14ac:dyDescent="0.25">
      <c r="A75" s="17" t="s">
        <v>1049</v>
      </c>
      <c r="B75" s="12">
        <v>84</v>
      </c>
      <c r="C75" s="30">
        <v>38316</v>
      </c>
      <c r="D75" s="15" t="s">
        <v>1050</v>
      </c>
      <c r="E75" s="17">
        <v>38230</v>
      </c>
      <c r="F75" s="17" t="s">
        <v>1051</v>
      </c>
      <c r="G75" s="17" t="s">
        <v>530</v>
      </c>
      <c r="H75" s="27" t="s">
        <v>531</v>
      </c>
      <c r="I75" s="27" t="s">
        <v>87</v>
      </c>
      <c r="J75" s="31" t="s">
        <v>1078</v>
      </c>
      <c r="K75" s="32"/>
      <c r="L75" s="14" t="s">
        <v>1052</v>
      </c>
      <c r="M75" s="13" t="s">
        <v>1053</v>
      </c>
      <c r="N75" s="13" t="s">
        <v>1054</v>
      </c>
      <c r="O75" s="13"/>
      <c r="P75" s="24"/>
      <c r="Q75" s="24" t="s">
        <v>201</v>
      </c>
    </row>
    <row r="76" spans="1:17" ht="45" x14ac:dyDescent="0.25">
      <c r="A76" s="17" t="s">
        <v>1055</v>
      </c>
      <c r="B76" s="12">
        <v>85</v>
      </c>
      <c r="C76" s="30">
        <v>38226</v>
      </c>
      <c r="D76" s="15" t="s">
        <v>1056</v>
      </c>
      <c r="E76" s="17">
        <v>38710</v>
      </c>
      <c r="F76" s="17" t="s">
        <v>1057</v>
      </c>
      <c r="G76" s="22" t="s">
        <v>1058</v>
      </c>
      <c r="H76" s="27" t="s">
        <v>140</v>
      </c>
      <c r="I76" s="27" t="s">
        <v>141</v>
      </c>
      <c r="J76" s="31" t="s">
        <v>1059</v>
      </c>
      <c r="K76" s="24"/>
      <c r="L76" s="14" t="s">
        <v>1060</v>
      </c>
      <c r="M76" s="13" t="s">
        <v>1061</v>
      </c>
      <c r="N76" s="13"/>
      <c r="O76" s="24"/>
      <c r="P76" s="24"/>
      <c r="Q76" s="24" t="s">
        <v>81</v>
      </c>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18</vt:i4>
      </vt:variant>
    </vt:vector>
  </HeadingPairs>
  <TitlesOfParts>
    <vt:vector size="34" baseType="lpstr">
      <vt:lpstr>à compléter liste établissement</vt:lpstr>
      <vt:lpstr>Informations</vt:lpstr>
      <vt:lpstr>Général</vt:lpstr>
      <vt:lpstr>Sous-disciplines</vt:lpstr>
      <vt:lpstr>Equipe enseignante</vt:lpstr>
      <vt:lpstr>Pratiques collectives</vt:lpstr>
      <vt:lpstr>Projets pour élèves</vt:lpstr>
      <vt:lpstr>Education artistique et cult</vt:lpstr>
      <vt:lpstr>Données générales structures</vt:lpstr>
      <vt:lpstr>Structures</vt:lpstr>
      <vt:lpstr>SousDisciplines</vt:lpstr>
      <vt:lpstr>Ensembles amateurs</vt:lpstr>
      <vt:lpstr>Compilation</vt:lpstr>
      <vt:lpstr>CHA collège</vt:lpstr>
      <vt:lpstr>Budget fonctionnement</vt:lpstr>
      <vt:lpstr>Listes</vt:lpstr>
      <vt:lpstr>Cirque</vt:lpstr>
      <vt:lpstr>Colonne1</vt:lpstr>
      <vt:lpstr>Danse</vt:lpstr>
      <vt:lpstr>Genre</vt:lpstr>
      <vt:lpstr>Musique</vt:lpstr>
      <vt:lpstr>Projets_pour_élèves</vt:lpstr>
      <vt:lpstr>Statut_juridique</vt:lpstr>
      <vt:lpstr>Theatre</vt:lpstr>
      <vt:lpstr>'Budget fonctionnement'!Zone_d_impression</vt:lpstr>
      <vt:lpstr>'CHA collège'!Zone_d_impression</vt:lpstr>
      <vt:lpstr>'Education artistique et cult'!Zone_d_impression</vt:lpstr>
      <vt:lpstr>'Ensembles amateurs'!Zone_d_impression</vt:lpstr>
      <vt:lpstr>'Equipe enseignante'!Zone_d_impression</vt:lpstr>
      <vt:lpstr>Général!Zone_d_impression</vt:lpstr>
      <vt:lpstr>Informations!Zone_d_impression</vt:lpstr>
      <vt:lpstr>'Pratiques collectives'!Zone_d_impression</vt:lpstr>
      <vt:lpstr>'Projets pour élèves'!Zone_d_impression</vt:lpstr>
      <vt:lpstr>'Sous-disciplines'!Zone_d_impression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Morin Yoann</dc:creator>
  <cp:lastModifiedBy>Simon Camille</cp:lastModifiedBy>
  <dcterms:created xsi:type="dcterms:W3CDTF">2016-10-31T08:16:09Z</dcterms:created>
  <dcterms:modified xsi:type="dcterms:W3CDTF">2020-12-18T07:59:20Z</dcterms:modified>
</cp:coreProperties>
</file>